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0" windowWidth="19200" windowHeight="7305" firstSheet="1" activeTab="4"/>
  </bookViews>
  <sheets>
    <sheet name="CP - 01 CO CEO Pr" sheetId="11" r:id="rId1"/>
    <sheet name="Ave Uni Result" sheetId="21" r:id="rId2"/>
    <sheet name="CO Attainment thro' Univ Exam" sheetId="18" r:id="rId3"/>
    <sheet name="CO-Attainment Pr" sheetId="9" r:id="rId4"/>
    <sheet name="CO-Attainment_Course End Survey" sheetId="13" r:id="rId5"/>
    <sheet name="PO-Attainment Pr" sheetId="16" r:id="rId6"/>
  </sheets>
  <definedNames>
    <definedName name="ExternalData_1" localSheetId="1" hidden="1">'Ave Uni Result'!#REF!</definedName>
    <definedName name="ExternalData_1" localSheetId="2" hidden="1">'CO Attainment thro'' Univ Exam'!#REF!</definedName>
    <definedName name="ExternalData_1" localSheetId="0" hidden="1">'CP - 01 CO CEO Pr'!#REF!</definedName>
    <definedName name="_xlnm.Print_Area" localSheetId="1">'Ave Uni Result'!$A$1:$F$95</definedName>
    <definedName name="_xlnm.Print_Area" localSheetId="2">'CO Attainment thro'' Univ Exam'!$A$5:$H$111</definedName>
    <definedName name="_xlnm.Print_Area" localSheetId="3">'CO-Attainment Pr'!$A$1:$U$97</definedName>
    <definedName name="_xlnm.Print_Area" localSheetId="4">'CO-Attainment_Course End Survey'!$A$1:$I$28</definedName>
    <definedName name="_xlnm.Print_Area" localSheetId="0">'CP - 01 CO CEO Pr'!$A$1:$F$33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95" i="9"/>
  <c r="S96" s="1"/>
  <c r="Q95"/>
  <c r="Q96" s="1"/>
  <c r="M95"/>
  <c r="M96" s="1"/>
  <c r="Q13"/>
  <c r="L13"/>
  <c r="J95"/>
  <c r="J96" s="1"/>
  <c r="H95"/>
  <c r="H96" s="1"/>
  <c r="E95"/>
  <c r="E96" s="1"/>
  <c r="G13"/>
  <c r="F95" i="21"/>
  <c r="D95"/>
  <c r="B95"/>
  <c r="B16" i="9"/>
  <c r="A19" i="13"/>
  <c r="A20"/>
  <c r="A21"/>
  <c r="A22"/>
  <c r="A23"/>
  <c r="A18"/>
  <c r="A16" i="16"/>
  <c r="A15"/>
  <c r="A14"/>
  <c r="A13"/>
  <c r="A12"/>
  <c r="A11"/>
  <c r="F13" i="13" l="1"/>
  <c r="H13"/>
  <c r="D13"/>
  <c r="E11" i="18"/>
  <c r="D11"/>
  <c r="C11"/>
  <c r="H106"/>
  <c r="H107" s="1"/>
  <c r="H108" s="1"/>
  <c r="S10" i="9"/>
  <c r="S16" s="1"/>
  <c r="P10"/>
  <c r="P16" s="1"/>
  <c r="M10"/>
  <c r="M16" s="1"/>
  <c r="J10"/>
  <c r="J16" s="1"/>
  <c r="G10"/>
  <c r="G16" s="1"/>
  <c r="D10"/>
  <c r="D16" s="1"/>
  <c r="F11" i="18" l="1"/>
  <c r="B14" i="16"/>
  <c r="B15"/>
  <c r="B11"/>
  <c r="B13"/>
  <c r="B16"/>
  <c r="B12"/>
  <c r="G23" i="13"/>
  <c r="H23" s="1"/>
  <c r="G22"/>
  <c r="H22" s="1"/>
  <c r="G21"/>
  <c r="H21" s="1"/>
  <c r="G20"/>
  <c r="H20" s="1"/>
  <c r="G19"/>
  <c r="H19" s="1"/>
  <c r="G18"/>
  <c r="H18" s="1"/>
  <c r="U95" i="9" l="1"/>
  <c r="U96" s="1"/>
  <c r="T95"/>
  <c r="R95"/>
  <c r="P95"/>
  <c r="O95"/>
  <c r="N95"/>
  <c r="L95"/>
  <c r="K95"/>
  <c r="I95"/>
  <c r="G95"/>
  <c r="F95"/>
  <c r="D95"/>
  <c r="I21" i="13" l="1"/>
  <c r="D14" i="16" s="1"/>
  <c r="I22" i="13"/>
  <c r="D15" i="16" s="1"/>
  <c r="I18" i="13"/>
  <c r="I20"/>
  <c r="D13" i="16" s="1"/>
  <c r="I23" i="13"/>
  <c r="D16" i="16" s="1"/>
  <c r="I19" i="13"/>
  <c r="D12" i="16" s="1"/>
  <c r="G96" i="9"/>
  <c r="G97" s="1"/>
  <c r="F96"/>
  <c r="N96"/>
  <c r="R96"/>
  <c r="D96"/>
  <c r="I96"/>
  <c r="P96"/>
  <c r="L96"/>
  <c r="T96"/>
  <c r="K96"/>
  <c r="J97" s="1"/>
  <c r="O96"/>
  <c r="P97" l="1"/>
  <c r="C15" i="16" s="1"/>
  <c r="E15" s="1"/>
  <c r="M97" i="9"/>
  <c r="C16" i="16"/>
  <c r="E16" s="1"/>
  <c r="S97" i="9"/>
  <c r="D97"/>
  <c r="C11" i="16" s="1"/>
  <c r="E11" s="1"/>
  <c r="C13"/>
  <c r="E13" s="1"/>
  <c r="D11"/>
  <c r="C14"/>
  <c r="E14" s="1"/>
  <c r="C12"/>
  <c r="E12" s="1"/>
  <c r="N20" l="1"/>
  <c r="H20"/>
  <c r="G20"/>
  <c r="F20"/>
  <c r="R20"/>
  <c r="L20"/>
  <c r="P20"/>
  <c r="U20"/>
  <c r="O20"/>
  <c r="J20"/>
  <c r="M20"/>
  <c r="S20"/>
  <c r="Q20"/>
  <c r="T20"/>
  <c r="K20"/>
  <c r="I20"/>
</calcChain>
</file>

<file path=xl/connections.xml><?xml version="1.0" encoding="utf-8"?>
<connections xmlns="http://schemas.openxmlformats.org/spreadsheetml/2006/main">
  <connection id="1" sourceFile="C:\Users\lenovo\deptii\I2IT\NACC\NAAC-CENTRAL-COMMITEE\DigitalCourseFile.xlsx" keepAlive="1" name="DigitalCourseFile" type="5" refreshedVersion="0" new="1" background="1">
    <dbPr connection="Provider=Microsoft.ACE.OLEDB.12.0;Password=&quot;&quot;;User ID=Admin;Data Source=C:\Users\lenovo\deptii\I2IT\NACC\NAAC-CENTRAL-COMMITEE\DigitalCourseFile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'CO-PO$'" commandType="3"/>
  </connection>
</connections>
</file>

<file path=xl/sharedStrings.xml><?xml version="1.0" encoding="utf-8"?>
<sst xmlns="http://schemas.openxmlformats.org/spreadsheetml/2006/main" count="526" uniqueCount="465">
  <si>
    <t>Roll No</t>
  </si>
  <si>
    <t>Name of Student</t>
  </si>
  <si>
    <t>Course Outcome</t>
  </si>
  <si>
    <t>Description</t>
  </si>
  <si>
    <t>Total No of Students</t>
  </si>
  <si>
    <t>CO</t>
  </si>
  <si>
    <t>PSO1</t>
  </si>
  <si>
    <t>PSO2</t>
  </si>
  <si>
    <t>PSO3</t>
  </si>
  <si>
    <t xml:space="preserve">PO/PSO </t>
  </si>
  <si>
    <t>DEPARTMENT OF COMPUTER ENGINEERING</t>
  </si>
  <si>
    <t>COURSE OUTCOME - DETAILS</t>
  </si>
  <si>
    <t xml:space="preserve">Class: </t>
  </si>
  <si>
    <t>Faculty Name:</t>
  </si>
  <si>
    <t>PSO4</t>
  </si>
  <si>
    <t xml:space="preserve">PROGRAM OUTCOME ATTAINMENT </t>
  </si>
  <si>
    <t>CO301.1</t>
  </si>
  <si>
    <t>CO301.6</t>
  </si>
  <si>
    <t>CO301.2</t>
  </si>
  <si>
    <t>CO301.3</t>
  </si>
  <si>
    <t>Goals for CO Attainment</t>
  </si>
  <si>
    <t>CO301.4</t>
  </si>
  <si>
    <t>CO301.5</t>
  </si>
  <si>
    <t>TC01</t>
  </si>
  <si>
    <t>TC02</t>
  </si>
  <si>
    <t>TC03</t>
  </si>
  <si>
    <t>TC04</t>
  </si>
  <si>
    <t>TC05</t>
  </si>
  <si>
    <t>TC06</t>
  </si>
  <si>
    <t>TC07</t>
  </si>
  <si>
    <t>TC08</t>
  </si>
  <si>
    <t>TC09</t>
  </si>
  <si>
    <t>TC10</t>
  </si>
  <si>
    <t>TC11</t>
  </si>
  <si>
    <t>TC12</t>
  </si>
  <si>
    <t>TC13</t>
  </si>
  <si>
    <t>TC14</t>
  </si>
  <si>
    <t>TC15</t>
  </si>
  <si>
    <t>TC16</t>
  </si>
  <si>
    <t>TC17</t>
  </si>
  <si>
    <t>TC18</t>
  </si>
  <si>
    <t>TC19</t>
  </si>
  <si>
    <t>TC20</t>
  </si>
  <si>
    <t>TC21</t>
  </si>
  <si>
    <t>TC22</t>
  </si>
  <si>
    <t>TC23</t>
  </si>
  <si>
    <t>TC24</t>
  </si>
  <si>
    <t>TC25</t>
  </si>
  <si>
    <t>TC26</t>
  </si>
  <si>
    <t>TC27</t>
  </si>
  <si>
    <t>TC28</t>
  </si>
  <si>
    <t>TC29</t>
  </si>
  <si>
    <t>TC30</t>
  </si>
  <si>
    <t>TC31</t>
  </si>
  <si>
    <t>TC32</t>
  </si>
  <si>
    <t>TC33</t>
  </si>
  <si>
    <t>TC34</t>
  </si>
  <si>
    <t>TC35</t>
  </si>
  <si>
    <t>TC36</t>
  </si>
  <si>
    <t>TC37</t>
  </si>
  <si>
    <t>TC38</t>
  </si>
  <si>
    <t>TC39</t>
  </si>
  <si>
    <t>TC40</t>
  </si>
  <si>
    <t>TC41</t>
  </si>
  <si>
    <t>TC42</t>
  </si>
  <si>
    <t>TC43</t>
  </si>
  <si>
    <t>TC44</t>
  </si>
  <si>
    <t>TC45</t>
  </si>
  <si>
    <t>TC46</t>
  </si>
  <si>
    <t>TC47</t>
  </si>
  <si>
    <t>TC48</t>
  </si>
  <si>
    <t>TC49</t>
  </si>
  <si>
    <t>TC50</t>
  </si>
  <si>
    <t>TC51</t>
  </si>
  <si>
    <t>TC52</t>
  </si>
  <si>
    <t>TC53</t>
  </si>
  <si>
    <t>TC54</t>
  </si>
  <si>
    <t>TC55</t>
  </si>
  <si>
    <t>TC56</t>
  </si>
  <si>
    <t>TC57</t>
  </si>
  <si>
    <t>TC58</t>
  </si>
  <si>
    <t>TC59</t>
  </si>
  <si>
    <t>TC60</t>
  </si>
  <si>
    <t>TC61</t>
  </si>
  <si>
    <t>TC62</t>
  </si>
  <si>
    <t>TC63</t>
  </si>
  <si>
    <t>TC64</t>
  </si>
  <si>
    <t>TC65</t>
  </si>
  <si>
    <t>TC66</t>
  </si>
  <si>
    <t>TC67</t>
  </si>
  <si>
    <t>TC68</t>
  </si>
  <si>
    <t>TC69</t>
  </si>
  <si>
    <t>TC70</t>
  </si>
  <si>
    <t>TC71</t>
  </si>
  <si>
    <t>TC72</t>
  </si>
  <si>
    <t>TC73</t>
  </si>
  <si>
    <t>TC74</t>
  </si>
  <si>
    <t>TC75</t>
  </si>
  <si>
    <t>TC76</t>
  </si>
  <si>
    <t>TC77</t>
  </si>
  <si>
    <t>Student 1</t>
  </si>
  <si>
    <t>Student 2</t>
  </si>
  <si>
    <t>Student 3</t>
  </si>
  <si>
    <t>Student 4</t>
  </si>
  <si>
    <t>Student 5</t>
  </si>
  <si>
    <t>Student 6</t>
  </si>
  <si>
    <t>Student 7</t>
  </si>
  <si>
    <t>Student 8</t>
  </si>
  <si>
    <t>Student 9</t>
  </si>
  <si>
    <t>Student 10</t>
  </si>
  <si>
    <t>Student 11</t>
  </si>
  <si>
    <t>Student 12</t>
  </si>
  <si>
    <t>Student 13</t>
  </si>
  <si>
    <t>Student 14</t>
  </si>
  <si>
    <t>Student 15</t>
  </si>
  <si>
    <t>Student 16</t>
  </si>
  <si>
    <t>Student 17</t>
  </si>
  <si>
    <t>Student 18</t>
  </si>
  <si>
    <t>Student 19</t>
  </si>
  <si>
    <t>Student 20</t>
  </si>
  <si>
    <t>Student 21</t>
  </si>
  <si>
    <t>Student 22</t>
  </si>
  <si>
    <t>Student 23</t>
  </si>
  <si>
    <t>Student 24</t>
  </si>
  <si>
    <t>Student 25</t>
  </si>
  <si>
    <t>Student 26</t>
  </si>
  <si>
    <t>Student 27</t>
  </si>
  <si>
    <t>Student 28</t>
  </si>
  <si>
    <t>Student 29</t>
  </si>
  <si>
    <t>Student 30</t>
  </si>
  <si>
    <t>Student 31</t>
  </si>
  <si>
    <t>Student 32</t>
  </si>
  <si>
    <t>Student 33</t>
  </si>
  <si>
    <t>Student 34</t>
  </si>
  <si>
    <t>Student 35</t>
  </si>
  <si>
    <t>Student 36</t>
  </si>
  <si>
    <t>Student 37</t>
  </si>
  <si>
    <t>Student 38</t>
  </si>
  <si>
    <t>Student 39</t>
  </si>
  <si>
    <t>Student 40</t>
  </si>
  <si>
    <t>Student 41</t>
  </si>
  <si>
    <t>Student 42</t>
  </si>
  <si>
    <t>Student 43</t>
  </si>
  <si>
    <t>Student 44</t>
  </si>
  <si>
    <t>Student 45</t>
  </si>
  <si>
    <t>Student 46</t>
  </si>
  <si>
    <t>Student 47</t>
  </si>
  <si>
    <t>Student 48</t>
  </si>
  <si>
    <t>Student 49</t>
  </si>
  <si>
    <t>Student 50</t>
  </si>
  <si>
    <t>Student 51</t>
  </si>
  <si>
    <t>Student 52</t>
  </si>
  <si>
    <t>Student 53</t>
  </si>
  <si>
    <t>Student 54</t>
  </si>
  <si>
    <t>Student 55</t>
  </si>
  <si>
    <t>Student 56</t>
  </si>
  <si>
    <t>Student 57</t>
  </si>
  <si>
    <t>Student 58</t>
  </si>
  <si>
    <t>Student 59</t>
  </si>
  <si>
    <t>Student 60</t>
  </si>
  <si>
    <t>Student 61</t>
  </si>
  <si>
    <t>Student 62</t>
  </si>
  <si>
    <t>Student 63</t>
  </si>
  <si>
    <t>Student 64</t>
  </si>
  <si>
    <t>Student 65</t>
  </si>
  <si>
    <t>Student 66</t>
  </si>
  <si>
    <t>Student 67</t>
  </si>
  <si>
    <t>Student 68</t>
  </si>
  <si>
    <t>Student 69</t>
  </si>
  <si>
    <t>Student 70</t>
  </si>
  <si>
    <t>Student 71</t>
  </si>
  <si>
    <t>Student 72</t>
  </si>
  <si>
    <t>Student 73</t>
  </si>
  <si>
    <t>Student 74</t>
  </si>
  <si>
    <t>Student 75</t>
  </si>
  <si>
    <t>Student 76</t>
  </si>
  <si>
    <t>Student 77</t>
  </si>
  <si>
    <t>Assignment</t>
  </si>
  <si>
    <t xml:space="preserve">Assignment </t>
  </si>
  <si>
    <t>CO307.3</t>
  </si>
  <si>
    <t>CO307.4</t>
  </si>
  <si>
    <t>CO307.5</t>
  </si>
  <si>
    <t>CO307.6</t>
  </si>
  <si>
    <t>Hope Foundation's                                                                                                                                                                                     International Institute of Information Technology, Pune</t>
  </si>
  <si>
    <t>DEPARTMENT OF____________________</t>
  </si>
  <si>
    <t>Course:</t>
  </si>
  <si>
    <t xml:space="preserve">Course Code: </t>
  </si>
  <si>
    <t>COURSE EDUCATIONAL OBJECTIVES</t>
  </si>
  <si>
    <t>Course Objective</t>
  </si>
  <si>
    <t>Marks</t>
  </si>
  <si>
    <t>CO307.1</t>
  </si>
  <si>
    <t>CO307.2</t>
  </si>
  <si>
    <t>Hope Foundation's
International Institute of Information Technology, Pune</t>
  </si>
  <si>
    <t>Hope Foundation's 
International Institute of Information Technology, Pune</t>
  </si>
  <si>
    <t>DEPARTMENT OF _________________________</t>
  </si>
  <si>
    <t>COURSE OUTCOME ATTAINTMENT THROUGH COURSE END SURVEY</t>
  </si>
  <si>
    <t xml:space="preserve">Faculty Name: </t>
  </si>
  <si>
    <t>Course 
Outcomes</t>
  </si>
  <si>
    <t>No. Of Students Indicated Level of Attainment</t>
  </si>
  <si>
    <t>Excellent
(5)</t>
  </si>
  <si>
    <t>Very 
Good
(4)</t>
  </si>
  <si>
    <t>Good
(3)</t>
  </si>
  <si>
    <t>Satisfactory
(2)</t>
  </si>
  <si>
    <t>Poor
(1)</t>
  </si>
  <si>
    <t>Percenage
( Total X 100/No.Of Students X 5)</t>
  </si>
  <si>
    <t>DEPARTMENT OF _____________________________</t>
  </si>
  <si>
    <t>CEO301.1</t>
  </si>
  <si>
    <t>CEO301.2</t>
  </si>
  <si>
    <t>CEO301.3</t>
  </si>
  <si>
    <t>CEO301.4</t>
  </si>
  <si>
    <t>Note: If number of Cos are less than 6, leave the rows blank. Don’t delete the rows</t>
  </si>
  <si>
    <t>Note: To suit the number of assignments, rows may be added or deleted. Accordingly outcome number to be mapped</t>
  </si>
  <si>
    <t xml:space="preserve">Note: May increase or decrease columns as per the number of expts mapping to each CO. But care should be taken to fit all columns in one page. </t>
  </si>
  <si>
    <t>Note: Please don’t use print to fit option</t>
  </si>
  <si>
    <t>Attainment Level</t>
  </si>
  <si>
    <t>Level of Attainment</t>
  </si>
  <si>
    <t>CAYm1</t>
  </si>
  <si>
    <t>CAYm2</t>
  </si>
  <si>
    <t>CAYm3</t>
  </si>
  <si>
    <t>Average</t>
  </si>
  <si>
    <t>Goal Set</t>
  </si>
  <si>
    <t>UNIVERSITY  REAULT  CAY</t>
  </si>
  <si>
    <t>CO ATTAINMENT  THROUGH  UNIVERSITY  EXAM</t>
  </si>
  <si>
    <t>Roll No.</t>
  </si>
  <si>
    <t>S.No.</t>
  </si>
  <si>
    <t>Average University Result</t>
  </si>
  <si>
    <t>CO ATTAINMENT</t>
  </si>
  <si>
    <t>No. of students achieving set goal</t>
  </si>
  <si>
    <t>% Attainment</t>
  </si>
  <si>
    <t>More than 50% students achieve set goal</t>
  </si>
  <si>
    <t>Student1</t>
  </si>
  <si>
    <t>Student2</t>
  </si>
  <si>
    <t>Student3</t>
  </si>
  <si>
    <t>Student4</t>
  </si>
  <si>
    <t>Student5</t>
  </si>
  <si>
    <t>Student6</t>
  </si>
  <si>
    <t>Student7</t>
  </si>
  <si>
    <t>Student8</t>
  </si>
  <si>
    <t>Student9</t>
  </si>
  <si>
    <t>Student10</t>
  </si>
  <si>
    <t>Student11</t>
  </si>
  <si>
    <t>Student12</t>
  </si>
  <si>
    <t>Student13</t>
  </si>
  <si>
    <t>Student14</t>
  </si>
  <si>
    <t>Student15</t>
  </si>
  <si>
    <t>Student16</t>
  </si>
  <si>
    <t>Student17</t>
  </si>
  <si>
    <t>Student18</t>
  </si>
  <si>
    <t>Student19</t>
  </si>
  <si>
    <t>Student20</t>
  </si>
  <si>
    <t>Student21</t>
  </si>
  <si>
    <t>Student22</t>
  </si>
  <si>
    <t>Student23</t>
  </si>
  <si>
    <t>Student24</t>
  </si>
  <si>
    <t>Student25</t>
  </si>
  <si>
    <t>Student26</t>
  </si>
  <si>
    <t>Student27</t>
  </si>
  <si>
    <t>Student28</t>
  </si>
  <si>
    <t>Student29</t>
  </si>
  <si>
    <t>Student30</t>
  </si>
  <si>
    <t>Student31</t>
  </si>
  <si>
    <t>Student32</t>
  </si>
  <si>
    <t>Student33</t>
  </si>
  <si>
    <t>Student34</t>
  </si>
  <si>
    <t>Student35</t>
  </si>
  <si>
    <t>Student36</t>
  </si>
  <si>
    <t>Student37</t>
  </si>
  <si>
    <t>Student38</t>
  </si>
  <si>
    <t>Student39</t>
  </si>
  <si>
    <t>Student40</t>
  </si>
  <si>
    <t>Student41</t>
  </si>
  <si>
    <t>Student42</t>
  </si>
  <si>
    <t>Student43</t>
  </si>
  <si>
    <t>Student44</t>
  </si>
  <si>
    <t>Student45</t>
  </si>
  <si>
    <t>Student46</t>
  </si>
  <si>
    <t>Student47</t>
  </si>
  <si>
    <t>Student48</t>
  </si>
  <si>
    <t>Student49</t>
  </si>
  <si>
    <t>Student50</t>
  </si>
  <si>
    <t>Student51</t>
  </si>
  <si>
    <t>Student52</t>
  </si>
  <si>
    <t>Student53</t>
  </si>
  <si>
    <t>Student54</t>
  </si>
  <si>
    <t>Student55</t>
  </si>
  <si>
    <t>Student56</t>
  </si>
  <si>
    <t>Student57</t>
  </si>
  <si>
    <t>Student58</t>
  </si>
  <si>
    <t>Student59</t>
  </si>
  <si>
    <t>Student60</t>
  </si>
  <si>
    <t>Student61</t>
  </si>
  <si>
    <t>Student62</t>
  </si>
  <si>
    <t>Student63</t>
  </si>
  <si>
    <t>Student64</t>
  </si>
  <si>
    <t>Student65</t>
  </si>
  <si>
    <t>Roll 1</t>
  </si>
  <si>
    <t>Roll 2</t>
  </si>
  <si>
    <t>Roll 3</t>
  </si>
  <si>
    <t>Roll 4</t>
  </si>
  <si>
    <t>Roll 5</t>
  </si>
  <si>
    <t>Roll 6</t>
  </si>
  <si>
    <t>Roll 7</t>
  </si>
  <si>
    <t>Roll 8</t>
  </si>
  <si>
    <t>Roll 9</t>
  </si>
  <si>
    <t>Roll 10</t>
  </si>
  <si>
    <t>Roll 11</t>
  </si>
  <si>
    <t>Roll 12</t>
  </si>
  <si>
    <t>Roll 13</t>
  </si>
  <si>
    <t>Roll 14</t>
  </si>
  <si>
    <t>Roll 15</t>
  </si>
  <si>
    <t>Roll 16</t>
  </si>
  <si>
    <t>Roll 17</t>
  </si>
  <si>
    <t>Roll 18</t>
  </si>
  <si>
    <t>Roll 19</t>
  </si>
  <si>
    <t>Roll 20</t>
  </si>
  <si>
    <t>Roll 21</t>
  </si>
  <si>
    <t>Roll 22</t>
  </si>
  <si>
    <t>Roll 23</t>
  </si>
  <si>
    <t>Roll 24</t>
  </si>
  <si>
    <t>Roll 25</t>
  </si>
  <si>
    <t>Roll 26</t>
  </si>
  <si>
    <t>Roll 27</t>
  </si>
  <si>
    <t>Roll 28</t>
  </si>
  <si>
    <t>Roll 29</t>
  </si>
  <si>
    <t>Roll 30</t>
  </si>
  <si>
    <t>Roll 31</t>
  </si>
  <si>
    <t>Roll 32</t>
  </si>
  <si>
    <t>Roll 33</t>
  </si>
  <si>
    <t>Roll 34</t>
  </si>
  <si>
    <t>Roll 35</t>
  </si>
  <si>
    <t>Roll 36</t>
  </si>
  <si>
    <t>Roll 37</t>
  </si>
  <si>
    <t>Roll 38</t>
  </si>
  <si>
    <t>Roll 39</t>
  </si>
  <si>
    <t>Roll 40</t>
  </si>
  <si>
    <t>Roll 41</t>
  </si>
  <si>
    <t>Roll 42</t>
  </si>
  <si>
    <t>Roll 43</t>
  </si>
  <si>
    <t>Roll 44</t>
  </si>
  <si>
    <t>Roll 45</t>
  </si>
  <si>
    <t>Roll 46</t>
  </si>
  <si>
    <t>Roll 47</t>
  </si>
  <si>
    <t>Roll 48</t>
  </si>
  <si>
    <t>Roll 49</t>
  </si>
  <si>
    <t>Roll 50</t>
  </si>
  <si>
    <t>Roll 51</t>
  </si>
  <si>
    <t>Roll 52</t>
  </si>
  <si>
    <t>Roll 53</t>
  </si>
  <si>
    <t>Roll 54</t>
  </si>
  <si>
    <t>Roll 55</t>
  </si>
  <si>
    <t>Roll 56</t>
  </si>
  <si>
    <t>Roll 57</t>
  </si>
  <si>
    <t>Roll 58</t>
  </si>
  <si>
    <t>Roll 59</t>
  </si>
  <si>
    <t>Roll 60</t>
  </si>
  <si>
    <t>Roll 61</t>
  </si>
  <si>
    <t>Roll 62</t>
  </si>
  <si>
    <t>Roll 63</t>
  </si>
  <si>
    <t>Roll 64</t>
  </si>
  <si>
    <t>Roll 65</t>
  </si>
  <si>
    <t xml:space="preserve">Marks </t>
  </si>
  <si>
    <t>CO Attainment Level Through Course End Survey
(c)</t>
  </si>
  <si>
    <t>PO 1</t>
  </si>
  <si>
    <t>PO 2</t>
  </si>
  <si>
    <t>PO 3</t>
  </si>
  <si>
    <t>PO 4</t>
  </si>
  <si>
    <t>PO 5</t>
  </si>
  <si>
    <t>PO 6</t>
  </si>
  <si>
    <t>PO 7</t>
  </si>
  <si>
    <t>PO 8</t>
  </si>
  <si>
    <t>PO 9</t>
  </si>
  <si>
    <t>PO 10</t>
  </si>
  <si>
    <t>PO 11</t>
  </si>
  <si>
    <t>PO 12</t>
  </si>
  <si>
    <t xml:space="preserve">PSO2 </t>
  </si>
  <si>
    <t xml:space="preserve"> ASSIGNMENT- COURSE OUTCOME MAPPING</t>
  </si>
  <si>
    <t>L1</t>
  </si>
  <si>
    <t>L2</t>
  </si>
  <si>
    <t>L3</t>
  </si>
  <si>
    <t>Goal Levels</t>
  </si>
  <si>
    <t>AVERAGE UNIVERSITY RESULT</t>
  </si>
  <si>
    <t>Exam Seat No</t>
  </si>
  <si>
    <t>CAY m1</t>
  </si>
  <si>
    <t>AVERAGE</t>
  </si>
  <si>
    <t>Course Code:</t>
  </si>
  <si>
    <t xml:space="preserve">Course Name: </t>
  </si>
  <si>
    <t>Roll 66</t>
  </si>
  <si>
    <t>Student66</t>
  </si>
  <si>
    <t>Roll 67</t>
  </si>
  <si>
    <t>Student67</t>
  </si>
  <si>
    <t>Roll 68</t>
  </si>
  <si>
    <t>Student68</t>
  </si>
  <si>
    <t>Roll 69</t>
  </si>
  <si>
    <t>Student69</t>
  </si>
  <si>
    <t>Roll 70</t>
  </si>
  <si>
    <t>Student70</t>
  </si>
  <si>
    <t>Roll 71</t>
  </si>
  <si>
    <t>Student71</t>
  </si>
  <si>
    <t>Roll 72</t>
  </si>
  <si>
    <t>Student72</t>
  </si>
  <si>
    <t>Roll 73</t>
  </si>
  <si>
    <t>Student73</t>
  </si>
  <si>
    <t>Roll 74</t>
  </si>
  <si>
    <t>Student74</t>
  </si>
  <si>
    <t>Roll 75</t>
  </si>
  <si>
    <t>Student75</t>
  </si>
  <si>
    <t>Roll 76</t>
  </si>
  <si>
    <t>Student76</t>
  </si>
  <si>
    <t>Roll 77</t>
  </si>
  <si>
    <t>Student77</t>
  </si>
  <si>
    <t>Roll 78</t>
  </si>
  <si>
    <t>Student78</t>
  </si>
  <si>
    <t>Roll 79</t>
  </si>
  <si>
    <t>Student79</t>
  </si>
  <si>
    <t>Roll 80</t>
  </si>
  <si>
    <t>Student80</t>
  </si>
  <si>
    <t>Roll 81</t>
  </si>
  <si>
    <t>Student81</t>
  </si>
  <si>
    <t>Roll 82</t>
  </si>
  <si>
    <t>Student82</t>
  </si>
  <si>
    <t>Roll 83</t>
  </si>
  <si>
    <t>Student83</t>
  </si>
  <si>
    <t>Roll 84</t>
  </si>
  <si>
    <t>Roll 85</t>
  </si>
  <si>
    <t>Student84</t>
  </si>
  <si>
    <t>Student85</t>
  </si>
  <si>
    <t xml:space="preserve">Total
</t>
  </si>
  <si>
    <t>COURSE OUTCOME ATTAINTMENT THROUGH CONTINUOUS ASSESSMENT</t>
  </si>
  <si>
    <t>Course Name:</t>
  </si>
  <si>
    <t>CO Attainment</t>
  </si>
  <si>
    <t>No of students achieving CO</t>
  </si>
  <si>
    <t>% Attainment of CO</t>
  </si>
  <si>
    <t>Attainment Level of CO</t>
  </si>
  <si>
    <t>CO Attainment Level Through Continuous Assessment (b)</t>
  </si>
  <si>
    <t>CO Attainment Level Through University Result          (a)</t>
  </si>
  <si>
    <t>More than 60% students achieve set goal</t>
  </si>
  <si>
    <t>More than 70% students achieve set goal</t>
  </si>
  <si>
    <t>PO/ PSO Attainment 
(in %)</t>
  </si>
  <si>
    <t>Total Attainment
(a X 0.5) +
(b X 0.3) +    (c X 0.2)</t>
  </si>
  <si>
    <t xml:space="preserve">Aademic Year : 2018 - 2019, Semester - I </t>
  </si>
  <si>
    <t>Academic Year : 2018 - 2019, Semester - II</t>
  </si>
  <si>
    <t>Goal %</t>
  </si>
  <si>
    <t>PSO  1</t>
  </si>
  <si>
    <t xml:space="preserve">PSO  3 </t>
  </si>
  <si>
    <t>PSO  4</t>
  </si>
  <si>
    <t xml:space="preserve">Course:  </t>
  </si>
  <si>
    <t>Exp 
No 10</t>
  </si>
  <si>
    <t>Exp 
No 11</t>
  </si>
  <si>
    <t>Exp 
No 12</t>
  </si>
  <si>
    <t>Exp 
No 13</t>
  </si>
  <si>
    <t>Exp 
No 14</t>
  </si>
  <si>
    <t>Exp 
No 15</t>
  </si>
  <si>
    <t>Exp 
No 16</t>
  </si>
  <si>
    <t>Exp 
No 17</t>
  </si>
  <si>
    <t>Exp 
No 18</t>
  </si>
  <si>
    <t>Exp 
No    1</t>
  </si>
  <si>
    <t>Exp 
No    2</t>
  </si>
  <si>
    <t>Exp 
No    3</t>
  </si>
  <si>
    <t>Exp 
No    4</t>
  </si>
  <si>
    <t>Exp 
No    5</t>
  </si>
  <si>
    <t>Exp 
No    6</t>
  </si>
  <si>
    <t>Exp 
No    7</t>
  </si>
  <si>
    <t>Exp 
No    8</t>
  </si>
  <si>
    <t>Exp 
No    9</t>
  </si>
  <si>
    <t>CO No.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</si>
</sst>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name val="Arial"/>
      <family val="2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</cellStyleXfs>
  <cellXfs count="246">
    <xf numFmtId="0" fontId="0" fillId="0" borderId="0" xfId="0"/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32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Protection="1"/>
    <xf numFmtId="0" fontId="4" fillId="0" borderId="0" xfId="1" applyFont="1" applyProtection="1"/>
    <xf numFmtId="0" fontId="4" fillId="0" borderId="0" xfId="1" applyFont="1" applyBorder="1" applyAlignment="1" applyProtection="1">
      <alignment horizontal="left"/>
    </xf>
    <xf numFmtId="0" fontId="3" fillId="0" borderId="15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center"/>
    </xf>
    <xf numFmtId="0" fontId="6" fillId="0" borderId="1" xfId="1" applyFont="1" applyBorder="1" applyAlignment="1" applyProtection="1">
      <alignment horizontal="center" wrapText="1"/>
    </xf>
    <xf numFmtId="0" fontId="4" fillId="0" borderId="1" xfId="1" applyFont="1" applyBorder="1" applyAlignment="1" applyProtection="1">
      <alignment horizontal="center" vertical="center"/>
      <protection locked="0"/>
    </xf>
    <xf numFmtId="0" fontId="4" fillId="0" borderId="0" xfId="1" applyFont="1" applyBorder="1" applyAlignment="1" applyProtection="1">
      <alignment horizontal="center"/>
    </xf>
    <xf numFmtId="0" fontId="6" fillId="0" borderId="1" xfId="1" applyFont="1" applyBorder="1" applyAlignment="1" applyProtection="1">
      <alignment horizontal="center" vertical="center" wrapText="1"/>
    </xf>
    <xf numFmtId="0" fontId="4" fillId="2" borderId="1" xfId="1" applyFont="1" applyFill="1" applyBorder="1" applyAlignment="1" applyProtection="1">
      <alignment horizontal="center" vertical="center"/>
      <protection locked="0"/>
    </xf>
    <xf numFmtId="0" fontId="4" fillId="0" borderId="40" xfId="1" applyFont="1" applyBorder="1" applyAlignment="1" applyProtection="1">
      <alignment horizontal="center" vertical="center"/>
    </xf>
    <xf numFmtId="0" fontId="4" fillId="0" borderId="40" xfId="1" applyFont="1" applyBorder="1" applyAlignment="1" applyProtection="1">
      <alignment horizontal="left" vertical="top" wrapText="1"/>
    </xf>
    <xf numFmtId="0" fontId="4" fillId="0" borderId="1" xfId="1" applyFont="1" applyBorder="1" applyAlignment="1" applyProtection="1">
      <alignment horizontal="center" vertical="center"/>
    </xf>
    <xf numFmtId="0" fontId="4" fillId="0" borderId="0" xfId="1" applyFont="1" applyAlignment="1" applyProtection="1">
      <alignment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/>
    <xf numFmtId="0" fontId="9" fillId="2" borderId="1" xfId="0" applyFont="1" applyFill="1" applyBorder="1" applyAlignment="1">
      <alignment horizontal="center" vertical="center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4" fillId="0" borderId="1" xfId="0" applyFont="1" applyBorder="1" applyAlignment="1">
      <alignment horizontal="center" vertical="center"/>
    </xf>
    <xf numFmtId="0" fontId="3" fillId="0" borderId="0" xfId="1" applyFont="1" applyAlignment="1" applyProtection="1">
      <alignment horizontal="center"/>
    </xf>
    <xf numFmtId="0" fontId="5" fillId="0" borderId="48" xfId="1" applyFont="1" applyBorder="1" applyAlignment="1" applyProtection="1">
      <protection locked="0"/>
    </xf>
    <xf numFmtId="0" fontId="5" fillId="0" borderId="0" xfId="1" applyFont="1" applyBorder="1" applyAlignment="1" applyProtection="1">
      <protection locked="0"/>
    </xf>
    <xf numFmtId="0" fontId="5" fillId="0" borderId="28" xfId="1" applyFont="1" applyBorder="1" applyAlignment="1" applyProtection="1">
      <protection locked="0"/>
    </xf>
    <xf numFmtId="0" fontId="4" fillId="0" borderId="32" xfId="1" applyFont="1" applyBorder="1" applyAlignment="1" applyProtection="1">
      <alignment horizontal="center" vertical="center"/>
    </xf>
    <xf numFmtId="0" fontId="4" fillId="0" borderId="11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</xf>
    <xf numFmtId="0" fontId="4" fillId="0" borderId="0" xfId="1" applyFont="1" applyAlignment="1" applyProtection="1">
      <alignment horizontal="center"/>
    </xf>
    <xf numFmtId="0" fontId="4" fillId="0" borderId="33" xfId="1" applyFont="1" applyBorder="1" applyAlignment="1" applyProtection="1">
      <alignment horizontal="center" vertical="center"/>
    </xf>
    <xf numFmtId="0" fontId="4" fillId="0" borderId="13" xfId="1" applyFont="1" applyBorder="1" applyAlignment="1" applyProtection="1">
      <alignment horizontal="center" vertical="center"/>
    </xf>
    <xf numFmtId="0" fontId="4" fillId="0" borderId="10" xfId="1" applyFont="1" applyBorder="1" applyAlignment="1" applyProtection="1">
      <alignment horizontal="center"/>
    </xf>
    <xf numFmtId="0" fontId="4" fillId="0" borderId="13" xfId="1" applyFont="1" applyBorder="1" applyAlignment="1" applyProtection="1">
      <alignment horizontal="center"/>
    </xf>
    <xf numFmtId="0" fontId="5" fillId="0" borderId="1" xfId="1" applyFont="1" applyBorder="1" applyAlignment="1" applyProtection="1">
      <alignment horizontal="center"/>
    </xf>
    <xf numFmtId="0" fontId="5" fillId="0" borderId="1" xfId="1" applyFont="1" applyBorder="1" applyAlignment="1" applyProtection="1">
      <alignment horizontal="center" vertical="center"/>
    </xf>
    <xf numFmtId="1" fontId="5" fillId="0" borderId="1" xfId="1" applyNumberFormat="1" applyFont="1" applyBorder="1" applyProtection="1"/>
    <xf numFmtId="1" fontId="4" fillId="0" borderId="1" xfId="1" applyNumberFormat="1" applyFont="1" applyBorder="1" applyAlignment="1" applyProtection="1">
      <alignment horizontal="center" vertical="center"/>
    </xf>
    <xf numFmtId="0" fontId="5" fillId="0" borderId="29" xfId="1" applyFont="1" applyBorder="1" applyProtection="1"/>
    <xf numFmtId="0" fontId="5" fillId="0" borderId="34" xfId="1" applyFont="1" applyBorder="1" applyAlignment="1" applyProtection="1">
      <alignment horizontal="center" wrapText="1"/>
    </xf>
    <xf numFmtId="0" fontId="4" fillId="0" borderId="8" xfId="1" applyFont="1" applyBorder="1" applyAlignment="1" applyProtection="1">
      <alignment horizontal="center" vertical="center"/>
    </xf>
    <xf numFmtId="0" fontId="4" fillId="0" borderId="10" xfId="1" applyFont="1" applyBorder="1" applyAlignment="1" applyProtection="1">
      <alignment horizontal="center" vertical="center"/>
    </xf>
    <xf numFmtId="1" fontId="4" fillId="0" borderId="33" xfId="1" applyNumberFormat="1" applyFont="1" applyBorder="1" applyAlignment="1" applyProtection="1">
      <alignment horizontal="center"/>
    </xf>
    <xf numFmtId="0" fontId="4" fillId="2" borderId="1" xfId="0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Protection="1"/>
    <xf numFmtId="0" fontId="3" fillId="0" borderId="6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horizontal="left"/>
    </xf>
    <xf numFmtId="0" fontId="5" fillId="0" borderId="24" xfId="0" applyFont="1" applyFill="1" applyBorder="1" applyAlignment="1" applyProtection="1">
      <alignment horizontal="left"/>
    </xf>
    <xf numFmtId="0" fontId="5" fillId="0" borderId="9" xfId="0" applyFont="1" applyFill="1" applyBorder="1" applyAlignment="1" applyProtection="1">
      <alignment horizontal="center"/>
    </xf>
    <xf numFmtId="0" fontId="5" fillId="0" borderId="12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4" fillId="0" borderId="41" xfId="0" applyFont="1" applyFill="1" applyBorder="1" applyAlignment="1" applyProtection="1">
      <alignment horizontal="center" vertical="center" wrapText="1"/>
    </xf>
    <xf numFmtId="0" fontId="4" fillId="0" borderId="42" xfId="0" applyFont="1" applyFill="1" applyBorder="1" applyAlignment="1" applyProtection="1">
      <alignment horizontal="center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/>
    </xf>
    <xf numFmtId="0" fontId="4" fillId="0" borderId="43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</xf>
    <xf numFmtId="0" fontId="4" fillId="0" borderId="33" xfId="0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center"/>
    </xf>
    <xf numFmtId="0" fontId="4" fillId="0" borderId="44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33" xfId="0" applyFont="1" applyFill="1" applyBorder="1" applyAlignment="1" applyProtection="1">
      <alignment horizontal="center" vertical="center" wrapText="1"/>
    </xf>
    <xf numFmtId="2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Protection="1"/>
    <xf numFmtId="0" fontId="4" fillId="0" borderId="0" xfId="0" applyFont="1" applyFill="1"/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5" fillId="0" borderId="3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/>
    </xf>
    <xf numFmtId="0" fontId="5" fillId="0" borderId="53" xfId="0" applyFont="1" applyFill="1" applyBorder="1" applyAlignment="1" applyProtection="1">
      <alignment vertical="center"/>
    </xf>
    <xf numFmtId="0" fontId="5" fillId="0" borderId="54" xfId="0" applyFont="1" applyFill="1" applyBorder="1" applyAlignment="1" applyProtection="1">
      <alignment vertical="center"/>
    </xf>
    <xf numFmtId="0" fontId="5" fillId="0" borderId="55" xfId="0" applyFont="1" applyFill="1" applyBorder="1" applyAlignment="1" applyProtection="1">
      <alignment vertical="center"/>
    </xf>
    <xf numFmtId="0" fontId="5" fillId="0" borderId="15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57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4" fillId="0" borderId="2" xfId="1" applyFont="1" applyBorder="1" applyAlignment="1" applyProtection="1">
      <alignment horizontal="left" vertical="center" wrapText="1"/>
      <protection locked="0"/>
    </xf>
    <xf numFmtId="0" fontId="4" fillId="0" borderId="7" xfId="1" applyFont="1" applyBorder="1" applyAlignment="1" applyProtection="1">
      <alignment horizontal="left" vertical="center" wrapText="1"/>
      <protection locked="0"/>
    </xf>
    <xf numFmtId="0" fontId="4" fillId="0" borderId="3" xfId="1" applyFont="1" applyBorder="1" applyAlignment="1" applyProtection="1">
      <alignment horizontal="left" vertical="center" wrapText="1"/>
      <protection locked="0"/>
    </xf>
    <xf numFmtId="0" fontId="7" fillId="0" borderId="14" xfId="1" applyFont="1" applyBorder="1" applyAlignment="1" applyProtection="1">
      <alignment horizontal="center"/>
    </xf>
    <xf numFmtId="0" fontId="7" fillId="0" borderId="6" xfId="1" applyFont="1" applyBorder="1" applyAlignment="1" applyProtection="1">
      <alignment horizontal="center"/>
    </xf>
    <xf numFmtId="0" fontId="3" fillId="0" borderId="14" xfId="1" applyFont="1" applyBorder="1" applyAlignment="1" applyProtection="1">
      <alignment horizontal="center"/>
    </xf>
    <xf numFmtId="0" fontId="6" fillId="0" borderId="1" xfId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left" vertical="center" wrapText="1"/>
      <protection locked="0"/>
    </xf>
    <xf numFmtId="0" fontId="6" fillId="0" borderId="2" xfId="1" applyFont="1" applyBorder="1" applyAlignment="1" applyProtection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6" fillId="0" borderId="3" xfId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center"/>
    </xf>
    <xf numFmtId="0" fontId="5" fillId="0" borderId="2" xfId="1" applyFont="1" applyBorder="1" applyAlignment="1" applyProtection="1">
      <alignment horizontal="left"/>
      <protection locked="0"/>
    </xf>
    <xf numFmtId="0" fontId="5" fillId="0" borderId="7" xfId="1" applyFont="1" applyBorder="1" applyAlignment="1" applyProtection="1">
      <alignment horizontal="left"/>
      <protection locked="0"/>
    </xf>
    <xf numFmtId="0" fontId="5" fillId="0" borderId="3" xfId="1" applyFont="1" applyBorder="1" applyAlignment="1" applyProtection="1">
      <alignment horizontal="left"/>
      <protection locked="0"/>
    </xf>
    <xf numFmtId="0" fontId="3" fillId="0" borderId="46" xfId="1" applyFont="1" applyBorder="1" applyAlignment="1" applyProtection="1">
      <alignment horizontal="center"/>
    </xf>
    <xf numFmtId="0" fontId="4" fillId="0" borderId="9" xfId="1" applyFont="1" applyBorder="1" applyAlignment="1" applyProtection="1">
      <alignment horizontal="center"/>
    </xf>
    <xf numFmtId="0" fontId="4" fillId="0" borderId="1" xfId="1" applyFont="1" applyBorder="1" applyAlignment="1" applyProtection="1">
      <alignment horizontal="center"/>
    </xf>
    <xf numFmtId="0" fontId="4" fillId="0" borderId="12" xfId="1" applyFont="1" applyBorder="1" applyAlignment="1" applyProtection="1">
      <alignment horizontal="center"/>
    </xf>
    <xf numFmtId="0" fontId="4" fillId="0" borderId="1" xfId="1" applyFont="1" applyBorder="1" applyAlignment="1" applyProtection="1">
      <alignment horizontal="left" vertical="center"/>
    </xf>
    <xf numFmtId="0" fontId="4" fillId="0" borderId="2" xfId="1" applyFont="1" applyBorder="1" applyAlignment="1" applyProtection="1">
      <alignment vertical="center"/>
    </xf>
    <xf numFmtId="0" fontId="4" fillId="0" borderId="7" xfId="1" applyFont="1" applyBorder="1" applyAlignment="1" applyProtection="1">
      <alignment vertical="center"/>
    </xf>
    <xf numFmtId="0" fontId="4" fillId="0" borderId="3" xfId="1" applyFont="1" applyBorder="1" applyAlignment="1" applyProtection="1">
      <alignment vertical="center"/>
    </xf>
    <xf numFmtId="0" fontId="4" fillId="0" borderId="2" xfId="1" applyFont="1" applyBorder="1" applyAlignment="1" applyProtection="1">
      <alignment horizontal="left" vertical="center"/>
    </xf>
    <xf numFmtId="0" fontId="4" fillId="0" borderId="7" xfId="1" applyFont="1" applyBorder="1" applyAlignment="1" applyProtection="1">
      <alignment horizontal="left" vertical="center"/>
    </xf>
    <xf numFmtId="0" fontId="4" fillId="0" borderId="3" xfId="1" applyFont="1" applyBorder="1" applyAlignment="1" applyProtection="1">
      <alignment horizontal="left" vertical="center"/>
    </xf>
    <xf numFmtId="0" fontId="5" fillId="0" borderId="8" xfId="1" applyFont="1" applyBorder="1" applyAlignment="1" applyProtection="1">
      <alignment horizontal="left"/>
      <protection locked="0"/>
    </xf>
    <xf numFmtId="0" fontId="5" fillId="0" borderId="9" xfId="1" applyFont="1" applyBorder="1" applyAlignment="1" applyProtection="1">
      <alignment horizontal="left"/>
      <protection locked="0"/>
    </xf>
    <xf numFmtId="0" fontId="5" fillId="0" borderId="10" xfId="1" applyFont="1" applyBorder="1" applyAlignment="1" applyProtection="1">
      <alignment horizontal="left"/>
      <protection locked="0"/>
    </xf>
    <xf numFmtId="0" fontId="5" fillId="0" borderId="11" xfId="1" applyFont="1" applyBorder="1" applyAlignment="1" applyProtection="1">
      <alignment horizontal="left"/>
      <protection locked="0"/>
    </xf>
    <xf numFmtId="0" fontId="5" fillId="0" borderId="12" xfId="1" applyFont="1" applyBorder="1" applyAlignment="1" applyProtection="1">
      <alignment horizontal="left"/>
      <protection locked="0"/>
    </xf>
    <xf numFmtId="0" fontId="5" fillId="0" borderId="13" xfId="1" applyFont="1" applyBorder="1" applyAlignment="1" applyProtection="1">
      <alignment horizontal="left"/>
      <protection locked="0"/>
    </xf>
    <xf numFmtId="0" fontId="5" fillId="0" borderId="30" xfId="1" applyFont="1" applyBorder="1" applyAlignment="1" applyProtection="1">
      <alignment horizontal="center"/>
    </xf>
    <xf numFmtId="0" fontId="4" fillId="0" borderId="9" xfId="1" applyFont="1" applyBorder="1" applyAlignment="1" applyProtection="1">
      <alignment horizontal="left" vertical="center"/>
    </xf>
    <xf numFmtId="0" fontId="5" fillId="0" borderId="32" xfId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center" vertical="center"/>
    </xf>
    <xf numFmtId="0" fontId="5" fillId="0" borderId="33" xfId="1" applyFont="1" applyBorder="1" applyAlignment="1" applyProtection="1">
      <alignment horizontal="center"/>
    </xf>
    <xf numFmtId="0" fontId="5" fillId="0" borderId="8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</xf>
    <xf numFmtId="0" fontId="5" fillId="0" borderId="12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center" vertical="center"/>
    </xf>
    <xf numFmtId="0" fontId="4" fillId="0" borderId="33" xfId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center" vertical="center" wrapText="1"/>
    </xf>
    <xf numFmtId="0" fontId="5" fillId="0" borderId="33" xfId="1" applyFont="1" applyBorder="1" applyAlignment="1" applyProtection="1">
      <alignment horizontal="center" vertical="center" wrapText="1"/>
    </xf>
    <xf numFmtId="0" fontId="5" fillId="0" borderId="16" xfId="1" applyFont="1" applyBorder="1" applyAlignment="1" applyProtection="1">
      <alignment horizontal="center" vertical="center"/>
    </xf>
    <xf numFmtId="0" fontId="5" fillId="0" borderId="39" xfId="1" applyFont="1" applyBorder="1" applyAlignment="1" applyProtection="1">
      <alignment horizontal="center" vertical="center"/>
    </xf>
    <xf numFmtId="0" fontId="5" fillId="0" borderId="17" xfId="1" applyFont="1" applyBorder="1" applyAlignment="1" applyProtection="1">
      <alignment horizontal="center" vertical="center"/>
    </xf>
    <xf numFmtId="0" fontId="5" fillId="0" borderId="45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5" fillId="0" borderId="28" xfId="1" applyFont="1" applyBorder="1" applyAlignment="1" applyProtection="1">
      <alignment horizontal="center" vertical="center"/>
    </xf>
    <xf numFmtId="0" fontId="5" fillId="0" borderId="21" xfId="1" applyFont="1" applyBorder="1" applyAlignment="1" applyProtection="1">
      <alignment horizontal="center" vertical="center"/>
    </xf>
    <xf numFmtId="0" fontId="5" fillId="0" borderId="38" xfId="1" applyFont="1" applyBorder="1" applyAlignment="1" applyProtection="1">
      <alignment horizontal="center" vertical="center"/>
    </xf>
    <xf numFmtId="0" fontId="5" fillId="0" borderId="22" xfId="1" applyFont="1" applyBorder="1" applyAlignment="1" applyProtection="1">
      <alignment horizontal="center" vertical="center"/>
    </xf>
    <xf numFmtId="0" fontId="4" fillId="0" borderId="23" xfId="1" applyFont="1" applyBorder="1" applyAlignment="1" applyProtection="1">
      <alignment horizontal="left" vertical="center"/>
    </xf>
    <xf numFmtId="0" fontId="4" fillId="0" borderId="25" xfId="1" applyFont="1" applyBorder="1" applyAlignment="1" applyProtection="1">
      <alignment horizontal="left" vertical="center"/>
    </xf>
    <xf numFmtId="0" fontId="4" fillId="0" borderId="24" xfId="1" applyFont="1" applyBorder="1" applyAlignment="1" applyProtection="1">
      <alignment horizontal="left" vertical="center"/>
    </xf>
    <xf numFmtId="2" fontId="4" fillId="0" borderId="23" xfId="0" applyNumberFormat="1" applyFont="1" applyFill="1" applyBorder="1" applyAlignment="1" applyProtection="1">
      <alignment horizontal="center" vertical="center" wrapText="1"/>
    </xf>
    <xf numFmtId="2" fontId="4" fillId="0" borderId="24" xfId="0" applyNumberFormat="1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1" fontId="5" fillId="0" borderId="23" xfId="0" applyNumberFormat="1" applyFont="1" applyFill="1" applyBorder="1" applyAlignment="1" applyProtection="1">
      <alignment horizontal="center" vertical="center"/>
    </xf>
    <xf numFmtId="1" fontId="5" fillId="0" borderId="24" xfId="0" applyNumberFormat="1" applyFont="1" applyFill="1" applyBorder="1" applyAlignment="1" applyProtection="1">
      <alignment horizontal="center" vertical="center"/>
    </xf>
    <xf numFmtId="1" fontId="5" fillId="0" borderId="25" xfId="0" applyNumberFormat="1" applyFont="1" applyFill="1" applyBorder="1" applyAlignment="1" applyProtection="1">
      <alignment horizontal="center" vertical="center"/>
    </xf>
    <xf numFmtId="0" fontId="5" fillId="0" borderId="56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/>
    </xf>
    <xf numFmtId="0" fontId="4" fillId="0" borderId="51" xfId="0" applyFont="1" applyFill="1" applyBorder="1" applyAlignment="1" applyProtection="1">
      <alignment horizontal="center" vertical="center" wrapText="1"/>
    </xf>
    <xf numFmtId="0" fontId="4" fillId="0" borderId="26" xfId="0" applyFont="1" applyFill="1" applyBorder="1" applyAlignment="1" applyProtection="1">
      <alignment horizontal="center" vertical="center" wrapText="1"/>
    </xf>
    <xf numFmtId="0" fontId="4" fillId="0" borderId="52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left" wrapText="1"/>
    </xf>
    <xf numFmtId="0" fontId="4" fillId="0" borderId="0" xfId="0" applyFont="1" applyFill="1" applyAlignment="1" applyProtection="1">
      <alignment horizontal="left" vertical="center"/>
    </xf>
    <xf numFmtId="0" fontId="4" fillId="0" borderId="2" xfId="0" applyFont="1" applyFill="1" applyBorder="1"/>
    <xf numFmtId="0" fontId="4" fillId="0" borderId="3" xfId="0" applyFont="1" applyFill="1" applyBorder="1"/>
    <xf numFmtId="0" fontId="4" fillId="0" borderId="0" xfId="0" applyFont="1" applyFill="1" applyBorder="1"/>
    <xf numFmtId="0" fontId="7" fillId="0" borderId="27" xfId="0" applyFont="1" applyFill="1" applyBorder="1" applyAlignment="1">
      <alignment horizontal="center"/>
    </xf>
    <xf numFmtId="0" fontId="4" fillId="0" borderId="26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50" xfId="0" applyFont="1" applyFill="1" applyBorder="1" applyAlignment="1" applyProtection="1">
      <alignment horizontal="left"/>
    </xf>
    <xf numFmtId="0" fontId="5" fillId="0" borderId="24" xfId="0" applyFont="1" applyFill="1" applyBorder="1" applyAlignment="1" applyProtection="1">
      <alignment horizontal="left"/>
    </xf>
    <xf numFmtId="0" fontId="5" fillId="0" borderId="25" xfId="0" applyFont="1" applyFill="1" applyBorder="1" applyAlignment="1" applyProtection="1">
      <alignment horizontal="left"/>
    </xf>
    <xf numFmtId="0" fontId="5" fillId="0" borderId="23" xfId="0" applyFont="1" applyFill="1" applyBorder="1" applyAlignment="1" applyProtection="1">
      <alignment horizontal="left"/>
    </xf>
    <xf numFmtId="0" fontId="4" fillId="0" borderId="5" xfId="0" applyFont="1" applyFill="1" applyBorder="1" applyAlignment="1" applyProtection="1">
      <alignment horizontal="center"/>
    </xf>
    <xf numFmtId="0" fontId="5" fillId="0" borderId="9" xfId="0" applyFont="1" applyFill="1" applyBorder="1" applyAlignment="1" applyProtection="1">
      <alignment horizontal="center" vertical="center"/>
    </xf>
    <xf numFmtId="0" fontId="4" fillId="0" borderId="36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5" fillId="0" borderId="49" xfId="0" applyFont="1" applyFill="1" applyBorder="1" applyAlignment="1" applyProtection="1">
      <alignment horizontal="left"/>
    </xf>
    <xf numFmtId="0" fontId="5" fillId="0" borderId="19" xfId="0" applyFont="1" applyFill="1" applyBorder="1" applyAlignment="1" applyProtection="1">
      <alignment horizontal="left"/>
    </xf>
    <xf numFmtId="0" fontId="5" fillId="0" borderId="20" xfId="0" applyFont="1" applyFill="1" applyBorder="1" applyAlignment="1" applyProtection="1">
      <alignment horizontal="left"/>
    </xf>
    <xf numFmtId="0" fontId="5" fillId="0" borderId="18" xfId="0" applyFont="1" applyFill="1" applyBorder="1" applyAlignment="1" applyProtection="1">
      <alignment horizontal="left"/>
    </xf>
    <xf numFmtId="0" fontId="4" fillId="0" borderId="36" xfId="0" applyFont="1" applyFill="1" applyBorder="1" applyAlignment="1" applyProtection="1">
      <alignment horizontal="center" vertical="center"/>
    </xf>
    <xf numFmtId="1" fontId="5" fillId="0" borderId="12" xfId="0" applyNumberFormat="1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4" fillId="0" borderId="47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5" fillId="0" borderId="2" xfId="0" applyFont="1" applyBorder="1" applyAlignment="1" applyProtection="1"/>
    <xf numFmtId="0" fontId="5" fillId="0" borderId="7" xfId="0" applyFont="1" applyBorder="1" applyAlignment="1" applyProtection="1"/>
    <xf numFmtId="0" fontId="5" fillId="0" borderId="3" xfId="0" applyFont="1" applyBorder="1" applyAlignment="1" applyProtection="1"/>
    <xf numFmtId="0" fontId="5" fillId="0" borderId="1" xfId="0" applyFont="1" applyBorder="1" applyAlignment="1" applyProtection="1">
      <alignment horizontal="center" wrapText="1"/>
    </xf>
    <xf numFmtId="0" fontId="5" fillId="0" borderId="33" xfId="0" applyFont="1" applyBorder="1" applyAlignment="1" applyProtection="1">
      <alignment horizontal="center" wrapText="1"/>
    </xf>
    <xf numFmtId="0" fontId="5" fillId="0" borderId="12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5" fillId="0" borderId="9" xfId="0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/>
    </xf>
    <xf numFmtId="0" fontId="5" fillId="0" borderId="10" xfId="0" applyFont="1" applyBorder="1" applyAlignment="1" applyProtection="1">
      <alignment horizontal="center"/>
    </xf>
    <xf numFmtId="0" fontId="5" fillId="0" borderId="33" xfId="0" applyFont="1" applyBorder="1" applyAlignment="1" applyProtection="1">
      <alignment horizontal="center"/>
    </xf>
    <xf numFmtId="0" fontId="5" fillId="0" borderId="11" xfId="0" applyFont="1" applyFill="1" applyBorder="1" applyAlignment="1" applyProtection="1">
      <alignment horizontal="left"/>
    </xf>
    <xf numFmtId="0" fontId="5" fillId="0" borderId="12" xfId="0" applyFont="1" applyFill="1" applyBorder="1" applyAlignment="1" applyProtection="1">
      <alignment horizontal="left"/>
    </xf>
    <xf numFmtId="0" fontId="5" fillId="0" borderId="13" xfId="0" applyFont="1" applyFill="1" applyBorder="1" applyAlignment="1" applyProtection="1">
      <alignment horizontal="left"/>
    </xf>
    <xf numFmtId="0" fontId="5" fillId="0" borderId="3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5" fillId="0" borderId="8" xfId="0" applyFont="1" applyFill="1" applyBorder="1" applyAlignment="1" applyProtection="1">
      <alignment horizontal="left"/>
    </xf>
    <xf numFmtId="0" fontId="5" fillId="0" borderId="9" xfId="0" applyFont="1" applyFill="1" applyBorder="1" applyAlignment="1" applyProtection="1">
      <alignment horizontal="left"/>
    </xf>
    <xf numFmtId="0" fontId="5" fillId="0" borderId="10" xfId="0" applyFont="1" applyFill="1" applyBorder="1" applyAlignment="1" applyProtection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</cellXfs>
  <cellStyles count="6">
    <cellStyle name="Normal" xfId="0" builtinId="0"/>
    <cellStyle name="Normal 2" xfId="2"/>
    <cellStyle name="Normal 3" xfId="3"/>
    <cellStyle name="Normal 3 2" xfId="4"/>
    <cellStyle name="Normal 3 3" xfId="5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658693</xdr:colOff>
      <xdr:row>2</xdr:row>
      <xdr:rowOff>33575</xdr:rowOff>
    </xdr:to>
    <xdr:pic>
      <xdr:nvPicPr>
        <xdr:cNvPr id="2" name="Picture 1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8575"/>
          <a:ext cx="630118" cy="741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658693</xdr:colOff>
      <xdr:row>2</xdr:row>
      <xdr:rowOff>33575</xdr:rowOff>
    </xdr:to>
    <xdr:pic>
      <xdr:nvPicPr>
        <xdr:cNvPr id="2" name="Picture 1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8575"/>
          <a:ext cx="630118" cy="741600"/>
        </a:xfrm>
        <a:prstGeom prst="rect">
          <a:avLst/>
        </a:prstGeom>
      </xdr:spPr>
    </xdr:pic>
    <xdr:clientData/>
  </xdr:twoCellAnchor>
  <xdr:twoCellAnchor>
    <xdr:from>
      <xdr:col>0</xdr:col>
      <xdr:colOff>419100</xdr:colOff>
      <xdr:row>17</xdr:row>
      <xdr:rowOff>47625</xdr:rowOff>
    </xdr:from>
    <xdr:to>
      <xdr:col>5</xdr:col>
      <xdr:colOff>495300</xdr:colOff>
      <xdr:row>23</xdr:row>
      <xdr:rowOff>142875</xdr:rowOff>
    </xdr:to>
    <xdr:sp macro="" textlink="">
      <xdr:nvSpPr>
        <xdr:cNvPr id="3" name="TextBox 2"/>
        <xdr:cNvSpPr txBox="1"/>
      </xdr:nvSpPr>
      <xdr:spPr>
        <a:xfrm>
          <a:off x="419100" y="3600450"/>
          <a:ext cx="5600700" cy="1238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IN" sz="1800" b="1">
              <a:latin typeface="Times New Roman" pitchFamily="18" charset="0"/>
              <a:cs typeface="Times New Roman" pitchFamily="18" charset="0"/>
            </a:rPr>
            <a:t>NEWLY ADDED SUBJECT AS PER BE</a:t>
          </a:r>
          <a:r>
            <a:rPr lang="en-IN" sz="1800" b="1" baseline="0">
              <a:latin typeface="Times New Roman" pitchFamily="18" charset="0"/>
              <a:cs typeface="Times New Roman" pitchFamily="18" charset="0"/>
            </a:rPr>
            <a:t> 2015 PATTERN</a:t>
          </a:r>
        </a:p>
        <a:p>
          <a:pPr algn="ctr"/>
          <a:r>
            <a:rPr lang="en-IN" sz="1800" b="1" baseline="0">
              <a:latin typeface="Times New Roman" pitchFamily="18" charset="0"/>
              <a:cs typeface="Times New Roman" pitchFamily="18" charset="0"/>
            </a:rPr>
            <a:t>PAST RESULT NOT AVAILABLE</a:t>
          </a:r>
          <a:endParaRPr lang="en-IN" sz="18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658693</xdr:colOff>
      <xdr:row>2</xdr:row>
      <xdr:rowOff>33575</xdr:rowOff>
    </xdr:to>
    <xdr:pic>
      <xdr:nvPicPr>
        <xdr:cNvPr id="2" name="Picture 1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8575"/>
          <a:ext cx="630118" cy="741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630118</xdr:colOff>
      <xdr:row>2</xdr:row>
      <xdr:rowOff>7822</xdr:rowOff>
    </xdr:to>
    <xdr:pic>
      <xdr:nvPicPr>
        <xdr:cNvPr id="4" name="Picture 3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30118" cy="741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25400</xdr:rowOff>
    </xdr:from>
    <xdr:to>
      <xdr:col>0</xdr:col>
      <xdr:colOff>649168</xdr:colOff>
      <xdr:row>2</xdr:row>
      <xdr:rowOff>24050</xdr:rowOff>
    </xdr:to>
    <xdr:pic>
      <xdr:nvPicPr>
        <xdr:cNvPr id="4" name="Picture 3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25400"/>
          <a:ext cx="630118" cy="7416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1468</xdr:colOff>
      <xdr:row>1</xdr:row>
      <xdr:rowOff>195500</xdr:rowOff>
    </xdr:to>
    <xdr:pic>
      <xdr:nvPicPr>
        <xdr:cNvPr id="4" name="Picture 3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30118" cy="74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3"/>
  <sheetViews>
    <sheetView topLeftCell="A11" zoomScalePageLayoutView="90" workbookViewId="0">
      <selection activeCell="D35" sqref="D35"/>
    </sheetView>
  </sheetViews>
  <sheetFormatPr defaultColWidth="8.7109375" defaultRowHeight="15"/>
  <cols>
    <col min="1" max="1" width="13.42578125" style="6" customWidth="1"/>
    <col min="2" max="6" width="15" style="6" customWidth="1"/>
    <col min="7" max="16384" width="8.7109375" style="6"/>
  </cols>
  <sheetData>
    <row r="1" spans="1:8" s="5" customFormat="1" ht="39.950000000000003" customHeight="1">
      <c r="A1" s="104" t="s">
        <v>183</v>
      </c>
      <c r="B1" s="104"/>
      <c r="C1" s="104"/>
      <c r="D1" s="104"/>
      <c r="E1" s="104"/>
      <c r="F1" s="104"/>
      <c r="G1" s="4"/>
      <c r="H1" s="4"/>
    </row>
    <row r="2" spans="1:8" s="5" customFormat="1" ht="18" customHeight="1">
      <c r="A2" s="105" t="s">
        <v>184</v>
      </c>
      <c r="B2" s="105"/>
      <c r="C2" s="105"/>
      <c r="D2" s="105"/>
      <c r="E2" s="105"/>
      <c r="F2" s="105"/>
      <c r="G2" s="4"/>
      <c r="H2" s="4"/>
    </row>
    <row r="3" spans="1:8" s="5" customFormat="1" ht="18" customHeight="1">
      <c r="A3" s="106" t="s">
        <v>439</v>
      </c>
      <c r="B3" s="106"/>
      <c r="C3" s="106"/>
      <c r="D3" s="106"/>
      <c r="E3" s="106"/>
      <c r="F3" s="106"/>
      <c r="G3" s="4"/>
      <c r="H3" s="4"/>
    </row>
    <row r="4" spans="1:8">
      <c r="A4" s="103" t="s">
        <v>12</v>
      </c>
      <c r="B4" s="103"/>
      <c r="C4" s="103"/>
      <c r="D4" s="103" t="s">
        <v>185</v>
      </c>
      <c r="E4" s="103"/>
      <c r="F4" s="103"/>
    </row>
    <row r="5" spans="1:8">
      <c r="A5" s="103" t="s">
        <v>186</v>
      </c>
      <c r="B5" s="103"/>
      <c r="C5" s="103"/>
      <c r="D5" s="103" t="s">
        <v>13</v>
      </c>
      <c r="E5" s="103"/>
      <c r="F5" s="103"/>
    </row>
    <row r="6" spans="1:8" ht="6.6" customHeight="1" thickBot="1">
      <c r="A6" s="7"/>
      <c r="B6" s="7"/>
      <c r="C6" s="7"/>
      <c r="D6" s="7"/>
      <c r="E6" s="7"/>
      <c r="F6" s="7"/>
    </row>
    <row r="7" spans="1:8" ht="18" customHeight="1" thickTop="1" thickBot="1">
      <c r="A7" s="97" t="s">
        <v>187</v>
      </c>
      <c r="B7" s="97"/>
      <c r="C7" s="97"/>
      <c r="D7" s="97"/>
      <c r="E7" s="97"/>
      <c r="F7" s="97"/>
    </row>
    <row r="8" spans="1:8" ht="6.75" customHeight="1" thickTop="1">
      <c r="A8" s="8"/>
      <c r="B8" s="8"/>
      <c r="C8" s="9"/>
      <c r="D8" s="8"/>
      <c r="E8" s="9"/>
      <c r="F8" s="8"/>
    </row>
    <row r="9" spans="1:8" ht="31.5">
      <c r="A9" s="10" t="s">
        <v>188</v>
      </c>
      <c r="B9" s="98" t="s">
        <v>3</v>
      </c>
      <c r="C9" s="98"/>
      <c r="D9" s="98"/>
      <c r="E9" s="98"/>
      <c r="F9" s="98"/>
    </row>
    <row r="10" spans="1:8" ht="28.5" customHeight="1">
      <c r="A10" s="11" t="s">
        <v>206</v>
      </c>
      <c r="B10" s="99"/>
      <c r="C10" s="99"/>
      <c r="D10" s="99"/>
      <c r="E10" s="99"/>
      <c r="F10" s="99"/>
    </row>
    <row r="11" spans="1:8" ht="28.5" customHeight="1">
      <c r="A11" s="11" t="s">
        <v>207</v>
      </c>
      <c r="B11" s="99"/>
      <c r="C11" s="99"/>
      <c r="D11" s="99"/>
      <c r="E11" s="99"/>
      <c r="F11" s="99"/>
    </row>
    <row r="12" spans="1:8" ht="28.5" customHeight="1">
      <c r="A12" s="11" t="s">
        <v>208</v>
      </c>
      <c r="B12" s="99"/>
      <c r="C12" s="99"/>
      <c r="D12" s="99"/>
      <c r="E12" s="99"/>
      <c r="F12" s="99"/>
    </row>
    <row r="13" spans="1:8" ht="28.5" customHeight="1">
      <c r="A13" s="11" t="s">
        <v>209</v>
      </c>
      <c r="B13" s="99"/>
      <c r="C13" s="99"/>
      <c r="D13" s="99"/>
      <c r="E13" s="99"/>
      <c r="F13" s="99"/>
    </row>
    <row r="14" spans="1:8" ht="8.25" customHeight="1" thickBot="1">
      <c r="A14" s="12"/>
      <c r="B14" s="7"/>
      <c r="C14" s="7"/>
      <c r="D14" s="7"/>
      <c r="E14" s="7"/>
      <c r="F14" s="7"/>
    </row>
    <row r="15" spans="1:8" ht="20.25" thickTop="1" thickBot="1">
      <c r="A15" s="97" t="s">
        <v>11</v>
      </c>
      <c r="B15" s="97"/>
      <c r="C15" s="97"/>
      <c r="D15" s="97"/>
      <c r="E15" s="97"/>
      <c r="F15" s="97"/>
    </row>
    <row r="16" spans="1:8" ht="8.25" customHeight="1" thickTop="1">
      <c r="A16" s="9"/>
      <c r="B16" s="9"/>
      <c r="C16" s="9"/>
      <c r="D16" s="9"/>
      <c r="E16" s="9"/>
      <c r="F16" s="9"/>
    </row>
    <row r="17" spans="1:8" ht="45" customHeight="1">
      <c r="A17" s="13" t="s">
        <v>2</v>
      </c>
      <c r="B17" s="100" t="s">
        <v>3</v>
      </c>
      <c r="C17" s="101"/>
      <c r="D17" s="101"/>
      <c r="E17" s="101"/>
      <c r="F17" s="102"/>
    </row>
    <row r="18" spans="1:8" ht="30.75" customHeight="1">
      <c r="A18" s="14" t="s">
        <v>16</v>
      </c>
      <c r="B18" s="92"/>
      <c r="C18" s="93"/>
      <c r="D18" s="93"/>
      <c r="E18" s="93"/>
      <c r="F18" s="94"/>
      <c r="H18" s="6" t="s">
        <v>210</v>
      </c>
    </row>
    <row r="19" spans="1:8" ht="30.75" customHeight="1">
      <c r="A19" s="14" t="s">
        <v>18</v>
      </c>
      <c r="B19" s="92"/>
      <c r="C19" s="93"/>
      <c r="D19" s="93"/>
      <c r="E19" s="93"/>
      <c r="F19" s="94"/>
    </row>
    <row r="20" spans="1:8" ht="30.75" customHeight="1">
      <c r="A20" s="14" t="s">
        <v>19</v>
      </c>
      <c r="B20" s="92"/>
      <c r="C20" s="93"/>
      <c r="D20" s="93"/>
      <c r="E20" s="93"/>
      <c r="F20" s="94"/>
    </row>
    <row r="21" spans="1:8" ht="30.75" customHeight="1">
      <c r="A21" s="14" t="s">
        <v>21</v>
      </c>
      <c r="B21" s="92"/>
      <c r="C21" s="93"/>
      <c r="D21" s="93"/>
      <c r="E21" s="93"/>
      <c r="F21" s="94"/>
    </row>
    <row r="22" spans="1:8" ht="30.75" customHeight="1">
      <c r="A22" s="14" t="s">
        <v>22</v>
      </c>
      <c r="B22" s="92"/>
      <c r="C22" s="93"/>
      <c r="D22" s="93"/>
      <c r="E22" s="93"/>
      <c r="F22" s="94"/>
    </row>
    <row r="23" spans="1:8" ht="30.75" customHeight="1">
      <c r="A23" s="14" t="s">
        <v>17</v>
      </c>
      <c r="B23" s="92"/>
      <c r="C23" s="93"/>
      <c r="D23" s="93"/>
      <c r="E23" s="93"/>
      <c r="F23" s="94"/>
    </row>
    <row r="24" spans="1:8" ht="7.5" customHeight="1" thickBot="1">
      <c r="A24" s="15"/>
      <c r="B24" s="16"/>
      <c r="C24" s="16"/>
      <c r="D24" s="16"/>
      <c r="E24" s="16"/>
      <c r="F24" s="16"/>
    </row>
    <row r="25" spans="1:8" ht="21.75" thickTop="1" thickBot="1">
      <c r="A25" s="95" t="s">
        <v>375</v>
      </c>
      <c r="B25" s="95"/>
      <c r="C25" s="96"/>
      <c r="D25" s="95"/>
      <c r="E25" s="96"/>
      <c r="F25" s="95"/>
    </row>
    <row r="26" spans="1:8" ht="7.5" customHeight="1" thickTop="1" thickBot="1"/>
    <row r="27" spans="1:8">
      <c r="A27" s="1" t="s">
        <v>177</v>
      </c>
      <c r="B27" s="49" t="s">
        <v>464</v>
      </c>
      <c r="C27" s="49" t="s">
        <v>178</v>
      </c>
      <c r="D27" s="49" t="s">
        <v>464</v>
      </c>
      <c r="E27" s="49" t="s">
        <v>178</v>
      </c>
      <c r="F27" s="49" t="s">
        <v>464</v>
      </c>
    </row>
    <row r="28" spans="1:8" ht="16.5" customHeight="1">
      <c r="A28" s="2">
        <v>1</v>
      </c>
      <c r="B28" s="89" t="s">
        <v>190</v>
      </c>
      <c r="C28" s="49">
        <v>7</v>
      </c>
      <c r="D28" s="89" t="s">
        <v>179</v>
      </c>
      <c r="E28" s="49">
        <v>13</v>
      </c>
      <c r="F28" s="89" t="s">
        <v>181</v>
      </c>
    </row>
    <row r="29" spans="1:8" s="18" customFormat="1" ht="16.5" customHeight="1">
      <c r="A29" s="2">
        <v>2</v>
      </c>
      <c r="B29" s="90"/>
      <c r="C29" s="49">
        <v>8</v>
      </c>
      <c r="D29" s="90"/>
      <c r="E29" s="49">
        <v>14</v>
      </c>
      <c r="F29" s="90"/>
    </row>
    <row r="30" spans="1:8" s="18" customFormat="1" ht="16.5" customHeight="1">
      <c r="A30" s="2">
        <v>3</v>
      </c>
      <c r="B30" s="91"/>
      <c r="C30" s="49">
        <v>9</v>
      </c>
      <c r="D30" s="91"/>
      <c r="E30" s="49">
        <v>15</v>
      </c>
      <c r="F30" s="91"/>
      <c r="H30" s="18" t="s">
        <v>211</v>
      </c>
    </row>
    <row r="31" spans="1:8" s="18" customFormat="1" ht="16.5" customHeight="1">
      <c r="A31" s="2">
        <v>4</v>
      </c>
      <c r="B31" s="89" t="s">
        <v>191</v>
      </c>
      <c r="C31" s="49">
        <v>10</v>
      </c>
      <c r="D31" s="89" t="s">
        <v>180</v>
      </c>
      <c r="E31" s="49">
        <v>16</v>
      </c>
      <c r="F31" s="89" t="s">
        <v>182</v>
      </c>
    </row>
    <row r="32" spans="1:8" s="18" customFormat="1" ht="16.5" customHeight="1">
      <c r="A32" s="2">
        <v>5</v>
      </c>
      <c r="B32" s="90"/>
      <c r="C32" s="49">
        <v>11</v>
      </c>
      <c r="D32" s="90"/>
      <c r="E32" s="49">
        <v>17</v>
      </c>
      <c r="F32" s="90"/>
    </row>
    <row r="33" spans="1:6" ht="16.5" customHeight="1" thickBot="1">
      <c r="A33" s="3">
        <v>6</v>
      </c>
      <c r="B33" s="91"/>
      <c r="C33" s="49">
        <v>12</v>
      </c>
      <c r="D33" s="91"/>
      <c r="E33" s="49">
        <v>18</v>
      </c>
      <c r="F33" s="91"/>
    </row>
  </sheetData>
  <sheetProtection deleteRows="0"/>
  <mergeCells count="28">
    <mergeCell ref="A5:C5"/>
    <mergeCell ref="D5:F5"/>
    <mergeCell ref="A1:F1"/>
    <mergeCell ref="A2:F2"/>
    <mergeCell ref="A3:F3"/>
    <mergeCell ref="A4:C4"/>
    <mergeCell ref="D4:F4"/>
    <mergeCell ref="B21:F21"/>
    <mergeCell ref="A7:F7"/>
    <mergeCell ref="B9:F9"/>
    <mergeCell ref="B10:F10"/>
    <mergeCell ref="B11:F11"/>
    <mergeCell ref="B12:F12"/>
    <mergeCell ref="B13:F13"/>
    <mergeCell ref="A15:F15"/>
    <mergeCell ref="B17:F17"/>
    <mergeCell ref="B18:F18"/>
    <mergeCell ref="B19:F19"/>
    <mergeCell ref="B20:F20"/>
    <mergeCell ref="F31:F33"/>
    <mergeCell ref="B22:F22"/>
    <mergeCell ref="B23:F23"/>
    <mergeCell ref="A25:F25"/>
    <mergeCell ref="B28:B30"/>
    <mergeCell ref="B31:B33"/>
    <mergeCell ref="D28:D30"/>
    <mergeCell ref="D31:D33"/>
    <mergeCell ref="F28:F30"/>
  </mergeCells>
  <printOptions horizontalCentered="1"/>
  <pageMargins left="0.4" right="0.4" top="0.8" bottom="0.4" header="0.4" footer="0.4"/>
  <pageSetup paperSize="9" orientation="portrait" r:id="rId1"/>
  <headerFooter>
    <oddHeader>&amp;RI2IT / ACAD / CP / 01   Ver  01</oddHeader>
    <oddFooter>&amp;R&amp;"Bookman Old Style,Regular"&amp;10Sign of Faculty:______________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95"/>
  <sheetViews>
    <sheetView topLeftCell="A63" workbookViewId="0">
      <selection activeCell="F95" sqref="F95:F97"/>
    </sheetView>
  </sheetViews>
  <sheetFormatPr defaultColWidth="8.7109375" defaultRowHeight="15"/>
  <cols>
    <col min="1" max="1" width="17.7109375" style="6" customWidth="1"/>
    <col min="2" max="2" width="12.140625" style="6" customWidth="1"/>
    <col min="3" max="3" width="17.7109375" style="6" customWidth="1"/>
    <col min="4" max="4" width="12.140625" style="6" customWidth="1"/>
    <col min="5" max="5" width="17.5703125" style="6" customWidth="1"/>
    <col min="6" max="6" width="12.140625" style="6" customWidth="1"/>
    <col min="7" max="16384" width="8.7109375" style="6"/>
  </cols>
  <sheetData>
    <row r="1" spans="1:8" s="5" customFormat="1" ht="39.950000000000003" customHeight="1">
      <c r="A1" s="104" t="s">
        <v>183</v>
      </c>
      <c r="B1" s="104"/>
      <c r="C1" s="104"/>
      <c r="D1" s="104"/>
      <c r="E1" s="104"/>
      <c r="F1" s="104"/>
      <c r="G1" s="4"/>
      <c r="H1" s="4"/>
    </row>
    <row r="2" spans="1:8" s="5" customFormat="1" ht="18" customHeight="1">
      <c r="A2" s="105" t="s">
        <v>184</v>
      </c>
      <c r="B2" s="105"/>
      <c r="C2" s="105"/>
      <c r="D2" s="105"/>
      <c r="E2" s="105"/>
      <c r="F2" s="105"/>
      <c r="G2" s="4"/>
      <c r="H2" s="4"/>
    </row>
    <row r="3" spans="1:8" s="5" customFormat="1" ht="18" customHeight="1">
      <c r="A3" s="106" t="s">
        <v>439</v>
      </c>
      <c r="B3" s="106"/>
      <c r="C3" s="106"/>
      <c r="D3" s="106"/>
      <c r="E3" s="106"/>
      <c r="F3" s="106"/>
      <c r="G3" s="4"/>
      <c r="H3" s="4"/>
    </row>
    <row r="4" spans="1:8">
      <c r="A4" s="103" t="s">
        <v>12</v>
      </c>
      <c r="B4" s="103"/>
      <c r="C4" s="103"/>
      <c r="D4" s="103" t="s">
        <v>384</v>
      </c>
      <c r="E4" s="103"/>
      <c r="F4" s="103"/>
    </row>
    <row r="5" spans="1:8">
      <c r="A5" s="108" t="s">
        <v>385</v>
      </c>
      <c r="B5" s="109"/>
      <c r="C5" s="109"/>
      <c r="D5" s="109"/>
      <c r="E5" s="109"/>
      <c r="F5" s="110"/>
    </row>
    <row r="6" spans="1:8" ht="6.6" customHeight="1" thickBot="1">
      <c r="A6" s="7"/>
      <c r="B6" s="7"/>
      <c r="C6" s="7"/>
      <c r="D6" s="7"/>
      <c r="E6" s="7"/>
      <c r="F6" s="7"/>
    </row>
    <row r="7" spans="1:8" ht="18" customHeight="1" thickTop="1">
      <c r="A7" s="111" t="s">
        <v>380</v>
      </c>
      <c r="B7" s="111"/>
      <c r="C7" s="111"/>
      <c r="D7" s="111"/>
      <c r="E7" s="111"/>
      <c r="F7" s="111"/>
    </row>
    <row r="8" spans="1:8">
      <c r="A8" s="107" t="s">
        <v>382</v>
      </c>
      <c r="B8" s="107"/>
      <c r="C8" s="107" t="s">
        <v>382</v>
      </c>
      <c r="D8" s="107"/>
      <c r="E8" s="107" t="s">
        <v>382</v>
      </c>
      <c r="F8" s="107"/>
    </row>
    <row r="9" spans="1:8">
      <c r="A9" s="39" t="s">
        <v>381</v>
      </c>
      <c r="B9" s="39" t="s">
        <v>189</v>
      </c>
      <c r="C9" s="39" t="s">
        <v>381</v>
      </c>
      <c r="D9" s="39" t="s">
        <v>189</v>
      </c>
      <c r="E9" s="39" t="s">
        <v>381</v>
      </c>
      <c r="F9" s="39" t="s">
        <v>189</v>
      </c>
    </row>
    <row r="10" spans="1:8">
      <c r="A10" s="17"/>
      <c r="B10" s="17"/>
      <c r="C10" s="17"/>
      <c r="D10" s="17"/>
      <c r="E10" s="17"/>
      <c r="F10" s="17"/>
    </row>
    <row r="11" spans="1:8">
      <c r="A11" s="17"/>
      <c r="B11" s="17"/>
      <c r="C11" s="17"/>
      <c r="D11" s="17"/>
      <c r="E11" s="17"/>
      <c r="F11" s="17"/>
    </row>
    <row r="12" spans="1:8">
      <c r="A12" s="17"/>
      <c r="B12" s="17"/>
      <c r="C12" s="17"/>
      <c r="D12" s="17"/>
      <c r="E12" s="17"/>
      <c r="F12" s="17"/>
    </row>
    <row r="13" spans="1:8">
      <c r="A13" s="17"/>
      <c r="B13" s="17"/>
      <c r="C13" s="17"/>
      <c r="D13" s="17"/>
      <c r="E13" s="17"/>
      <c r="F13" s="17"/>
    </row>
    <row r="14" spans="1:8">
      <c r="A14" s="17"/>
      <c r="B14" s="17"/>
      <c r="C14" s="17"/>
      <c r="D14" s="17"/>
      <c r="E14" s="17"/>
      <c r="F14" s="17"/>
    </row>
    <row r="15" spans="1:8">
      <c r="A15" s="17"/>
      <c r="B15" s="17"/>
      <c r="C15" s="17"/>
      <c r="D15" s="17"/>
      <c r="E15" s="17"/>
      <c r="F15" s="17"/>
    </row>
    <row r="16" spans="1:8">
      <c r="A16" s="17"/>
      <c r="B16" s="17"/>
      <c r="C16" s="17"/>
      <c r="D16" s="17"/>
      <c r="E16" s="17"/>
      <c r="F16" s="17"/>
    </row>
    <row r="17" spans="1:6">
      <c r="A17" s="17"/>
      <c r="B17" s="17"/>
      <c r="C17" s="17"/>
      <c r="D17" s="17"/>
      <c r="E17" s="17"/>
      <c r="F17" s="17"/>
    </row>
    <row r="18" spans="1:6">
      <c r="A18" s="17"/>
      <c r="B18" s="17"/>
      <c r="C18" s="17"/>
      <c r="D18" s="17"/>
      <c r="E18" s="17"/>
      <c r="F18" s="17"/>
    </row>
    <row r="19" spans="1:6">
      <c r="A19" s="17"/>
      <c r="B19" s="17"/>
      <c r="C19" s="17"/>
      <c r="D19" s="17"/>
      <c r="E19" s="17"/>
      <c r="F19" s="17"/>
    </row>
    <row r="20" spans="1:6">
      <c r="A20" s="17"/>
      <c r="B20" s="17"/>
      <c r="C20" s="17"/>
      <c r="D20" s="17"/>
      <c r="E20" s="17"/>
      <c r="F20" s="17"/>
    </row>
    <row r="21" spans="1:6">
      <c r="A21" s="17"/>
      <c r="B21" s="17"/>
      <c r="C21" s="17"/>
      <c r="D21" s="17"/>
      <c r="E21" s="17"/>
      <c r="F21" s="17"/>
    </row>
    <row r="22" spans="1:6">
      <c r="A22" s="17"/>
      <c r="B22" s="17"/>
      <c r="C22" s="17"/>
      <c r="D22" s="17"/>
      <c r="E22" s="17"/>
      <c r="F22" s="17"/>
    </row>
    <row r="23" spans="1:6">
      <c r="A23" s="17"/>
      <c r="B23" s="17"/>
      <c r="C23" s="17"/>
      <c r="D23" s="17"/>
      <c r="E23" s="17"/>
      <c r="F23" s="17"/>
    </row>
    <row r="24" spans="1:6">
      <c r="A24" s="17"/>
      <c r="B24" s="17"/>
      <c r="C24" s="17"/>
      <c r="D24" s="17"/>
      <c r="E24" s="17"/>
      <c r="F24" s="17"/>
    </row>
    <row r="25" spans="1:6">
      <c r="A25" s="17"/>
      <c r="B25" s="17"/>
      <c r="C25" s="17"/>
      <c r="D25" s="17"/>
      <c r="E25" s="17"/>
      <c r="F25" s="17"/>
    </row>
    <row r="26" spans="1:6">
      <c r="A26" s="17"/>
      <c r="B26" s="17"/>
      <c r="C26" s="17"/>
      <c r="D26" s="17"/>
      <c r="E26" s="17"/>
      <c r="F26" s="17"/>
    </row>
    <row r="27" spans="1:6">
      <c r="A27" s="17"/>
      <c r="B27" s="17"/>
      <c r="C27" s="17"/>
      <c r="D27" s="17"/>
      <c r="E27" s="17"/>
      <c r="F27" s="17"/>
    </row>
    <row r="28" spans="1:6">
      <c r="A28" s="17"/>
      <c r="B28" s="17"/>
      <c r="C28" s="17"/>
      <c r="D28" s="17"/>
      <c r="E28" s="17"/>
      <c r="F28" s="17"/>
    </row>
    <row r="29" spans="1:6">
      <c r="A29" s="17"/>
      <c r="B29" s="17"/>
      <c r="C29" s="17"/>
      <c r="D29" s="17"/>
      <c r="E29" s="17"/>
      <c r="F29" s="17"/>
    </row>
    <row r="30" spans="1:6">
      <c r="A30" s="17"/>
      <c r="B30" s="17"/>
      <c r="C30" s="17"/>
      <c r="D30" s="17"/>
      <c r="E30" s="17"/>
      <c r="F30" s="17"/>
    </row>
    <row r="31" spans="1:6">
      <c r="A31" s="17"/>
      <c r="B31" s="17"/>
      <c r="C31" s="17"/>
      <c r="D31" s="17"/>
      <c r="E31" s="17"/>
      <c r="F31" s="17"/>
    </row>
    <row r="32" spans="1:6">
      <c r="A32" s="17"/>
      <c r="B32" s="17"/>
      <c r="C32" s="17"/>
      <c r="D32" s="17"/>
      <c r="E32" s="17"/>
      <c r="F32" s="17"/>
    </row>
    <row r="33" spans="1:6">
      <c r="A33" s="17"/>
      <c r="B33" s="17"/>
      <c r="C33" s="17"/>
      <c r="D33" s="17"/>
      <c r="E33" s="17"/>
      <c r="F33" s="17"/>
    </row>
    <row r="34" spans="1:6">
      <c r="A34" s="17"/>
      <c r="B34" s="17"/>
      <c r="C34" s="17"/>
      <c r="D34" s="17"/>
      <c r="E34" s="17"/>
      <c r="F34" s="17"/>
    </row>
    <row r="35" spans="1:6">
      <c r="A35" s="17"/>
      <c r="B35" s="17"/>
      <c r="C35" s="17"/>
      <c r="D35" s="17"/>
      <c r="E35" s="17"/>
      <c r="F35" s="17"/>
    </row>
    <row r="36" spans="1:6">
      <c r="A36" s="17"/>
      <c r="B36" s="17"/>
      <c r="C36" s="17"/>
      <c r="D36" s="17"/>
      <c r="E36" s="17"/>
      <c r="F36" s="17"/>
    </row>
    <row r="37" spans="1:6">
      <c r="A37" s="17"/>
      <c r="B37" s="17"/>
      <c r="C37" s="17"/>
      <c r="D37" s="17"/>
      <c r="E37" s="17"/>
      <c r="F37" s="17"/>
    </row>
    <row r="38" spans="1:6">
      <c r="A38" s="17"/>
      <c r="B38" s="17"/>
      <c r="C38" s="17"/>
      <c r="D38" s="17"/>
      <c r="E38" s="17"/>
      <c r="F38" s="17"/>
    </row>
    <row r="39" spans="1:6">
      <c r="A39" s="17"/>
      <c r="B39" s="17"/>
      <c r="C39" s="17"/>
      <c r="D39" s="17"/>
      <c r="E39" s="17"/>
      <c r="F39" s="17"/>
    </row>
    <row r="40" spans="1:6">
      <c r="A40" s="17"/>
      <c r="B40" s="17"/>
      <c r="C40" s="17"/>
      <c r="D40" s="17"/>
      <c r="E40" s="17"/>
      <c r="F40" s="17"/>
    </row>
    <row r="41" spans="1:6">
      <c r="A41" s="17"/>
      <c r="B41" s="17"/>
      <c r="C41" s="17"/>
      <c r="D41" s="17"/>
      <c r="E41" s="17"/>
      <c r="F41" s="17"/>
    </row>
    <row r="42" spans="1:6">
      <c r="A42" s="17"/>
      <c r="B42" s="17"/>
      <c r="C42" s="17"/>
      <c r="D42" s="17"/>
      <c r="E42" s="17"/>
      <c r="F42" s="17"/>
    </row>
    <row r="43" spans="1:6">
      <c r="A43" s="17"/>
      <c r="B43" s="17"/>
      <c r="C43" s="17"/>
      <c r="D43" s="17"/>
      <c r="E43" s="17"/>
      <c r="F43" s="17"/>
    </row>
    <row r="44" spans="1:6">
      <c r="A44" s="17"/>
      <c r="B44" s="17"/>
      <c r="C44" s="17"/>
      <c r="D44" s="17"/>
      <c r="E44" s="17"/>
      <c r="F44" s="17"/>
    </row>
    <row r="45" spans="1:6">
      <c r="A45" s="17"/>
      <c r="B45" s="17"/>
      <c r="C45" s="17"/>
      <c r="D45" s="17"/>
      <c r="E45" s="17"/>
      <c r="F45" s="17"/>
    </row>
    <row r="46" spans="1:6">
      <c r="A46" s="17"/>
      <c r="B46" s="17"/>
      <c r="C46" s="17"/>
      <c r="D46" s="17"/>
      <c r="E46" s="17"/>
      <c r="F46" s="17"/>
    </row>
    <row r="47" spans="1:6">
      <c r="A47" s="17"/>
      <c r="B47" s="17"/>
      <c r="C47" s="17"/>
      <c r="D47" s="17"/>
      <c r="E47" s="17"/>
      <c r="F47" s="17"/>
    </row>
    <row r="48" spans="1:6">
      <c r="A48" s="17"/>
      <c r="B48" s="17"/>
      <c r="C48" s="17"/>
      <c r="D48" s="17"/>
      <c r="E48" s="17"/>
      <c r="F48" s="17"/>
    </row>
    <row r="49" spans="1:6">
      <c r="A49" s="17"/>
      <c r="B49" s="17"/>
      <c r="C49" s="17"/>
      <c r="D49" s="17"/>
      <c r="E49" s="17"/>
      <c r="F49" s="17"/>
    </row>
    <row r="50" spans="1:6">
      <c r="A50" s="17"/>
      <c r="B50" s="17"/>
      <c r="C50" s="17"/>
      <c r="D50" s="17"/>
      <c r="E50" s="17"/>
      <c r="F50" s="17"/>
    </row>
    <row r="51" spans="1:6">
      <c r="A51" s="17"/>
      <c r="B51" s="17"/>
      <c r="C51" s="17"/>
      <c r="D51" s="17"/>
      <c r="E51" s="17"/>
      <c r="F51" s="17"/>
    </row>
    <row r="52" spans="1:6">
      <c r="A52" s="17"/>
      <c r="B52" s="17"/>
      <c r="C52" s="17"/>
      <c r="D52" s="17"/>
      <c r="E52" s="17"/>
      <c r="F52" s="17"/>
    </row>
    <row r="53" spans="1:6">
      <c r="A53" s="17"/>
      <c r="B53" s="17"/>
      <c r="C53" s="17"/>
      <c r="D53" s="17"/>
      <c r="E53" s="17"/>
      <c r="F53" s="17"/>
    </row>
    <row r="54" spans="1:6">
      <c r="A54" s="17"/>
      <c r="B54" s="17"/>
      <c r="C54" s="17"/>
      <c r="D54" s="17"/>
      <c r="E54" s="17"/>
      <c r="F54" s="17"/>
    </row>
    <row r="55" spans="1:6">
      <c r="A55" s="17"/>
      <c r="B55" s="17"/>
      <c r="C55" s="17"/>
      <c r="D55" s="17"/>
      <c r="E55" s="17"/>
      <c r="F55" s="17"/>
    </row>
    <row r="56" spans="1:6">
      <c r="A56" s="17"/>
      <c r="B56" s="17"/>
      <c r="C56" s="17"/>
      <c r="D56" s="17"/>
      <c r="E56" s="17"/>
      <c r="F56" s="17"/>
    </row>
    <row r="57" spans="1:6">
      <c r="A57" s="17"/>
      <c r="B57" s="17"/>
      <c r="C57" s="17"/>
      <c r="D57" s="17"/>
      <c r="E57" s="17"/>
      <c r="F57" s="17"/>
    </row>
    <row r="58" spans="1:6">
      <c r="A58" s="17"/>
      <c r="B58" s="17"/>
      <c r="C58" s="17"/>
      <c r="D58" s="17"/>
      <c r="E58" s="17"/>
      <c r="F58" s="17"/>
    </row>
    <row r="59" spans="1:6">
      <c r="A59" s="17"/>
      <c r="B59" s="17"/>
      <c r="C59" s="17"/>
      <c r="D59" s="17"/>
      <c r="E59" s="17"/>
      <c r="F59" s="17"/>
    </row>
    <row r="60" spans="1:6">
      <c r="A60" s="17"/>
      <c r="B60" s="17"/>
      <c r="C60" s="17"/>
      <c r="D60" s="17"/>
      <c r="E60" s="17"/>
      <c r="F60" s="17"/>
    </row>
    <row r="61" spans="1:6">
      <c r="A61" s="17"/>
      <c r="B61" s="17"/>
      <c r="C61" s="17"/>
      <c r="D61" s="17"/>
      <c r="E61" s="17"/>
      <c r="F61" s="17"/>
    </row>
    <row r="62" spans="1:6">
      <c r="A62" s="17"/>
      <c r="B62" s="17"/>
      <c r="C62" s="17"/>
      <c r="D62" s="17"/>
      <c r="E62" s="17"/>
      <c r="F62" s="17"/>
    </row>
    <row r="63" spans="1:6">
      <c r="A63" s="17"/>
      <c r="B63" s="17"/>
      <c r="C63" s="17"/>
      <c r="D63" s="17"/>
      <c r="E63" s="17"/>
      <c r="F63" s="17"/>
    </row>
    <row r="64" spans="1:6">
      <c r="A64" s="17"/>
      <c r="B64" s="17"/>
      <c r="C64" s="17"/>
      <c r="D64" s="17"/>
      <c r="E64" s="17"/>
      <c r="F64" s="17"/>
    </row>
    <row r="65" spans="1:6">
      <c r="A65" s="17"/>
      <c r="B65" s="17"/>
      <c r="C65" s="17"/>
      <c r="D65" s="17"/>
      <c r="E65" s="17"/>
      <c r="F65" s="17"/>
    </row>
    <row r="66" spans="1:6">
      <c r="A66" s="17"/>
      <c r="B66" s="17"/>
      <c r="C66" s="17"/>
      <c r="D66" s="17"/>
      <c r="E66" s="17"/>
      <c r="F66" s="17"/>
    </row>
    <row r="67" spans="1:6">
      <c r="A67" s="17"/>
      <c r="B67" s="17"/>
      <c r="C67" s="17"/>
      <c r="D67" s="17"/>
      <c r="E67" s="17"/>
      <c r="F67" s="17"/>
    </row>
    <row r="68" spans="1:6">
      <c r="A68" s="17"/>
      <c r="B68" s="17"/>
      <c r="C68" s="17"/>
      <c r="D68" s="17"/>
      <c r="E68" s="17"/>
      <c r="F68" s="17"/>
    </row>
    <row r="69" spans="1:6">
      <c r="A69" s="17"/>
      <c r="B69" s="17"/>
      <c r="C69" s="17"/>
      <c r="D69" s="17"/>
      <c r="E69" s="17"/>
      <c r="F69" s="17"/>
    </row>
    <row r="70" spans="1:6">
      <c r="A70" s="17"/>
      <c r="B70" s="17"/>
      <c r="C70" s="17"/>
      <c r="D70" s="17"/>
      <c r="E70" s="17"/>
      <c r="F70" s="17"/>
    </row>
    <row r="71" spans="1:6">
      <c r="A71" s="17"/>
      <c r="B71" s="17"/>
      <c r="C71" s="17"/>
      <c r="D71" s="17"/>
      <c r="E71" s="17"/>
      <c r="F71" s="17"/>
    </row>
    <row r="72" spans="1:6">
      <c r="A72" s="17"/>
      <c r="B72" s="17"/>
      <c r="C72" s="17"/>
      <c r="D72" s="17"/>
      <c r="E72" s="17"/>
      <c r="F72" s="17"/>
    </row>
    <row r="73" spans="1:6">
      <c r="A73" s="17"/>
      <c r="B73" s="17"/>
      <c r="C73" s="17"/>
      <c r="D73" s="17"/>
      <c r="E73" s="17"/>
      <c r="F73" s="17"/>
    </row>
    <row r="74" spans="1:6">
      <c r="A74" s="17"/>
      <c r="B74" s="17"/>
      <c r="C74" s="17"/>
      <c r="D74" s="17"/>
      <c r="E74" s="17"/>
      <c r="F74" s="17"/>
    </row>
    <row r="75" spans="1:6">
      <c r="A75" s="17"/>
      <c r="B75" s="17"/>
      <c r="C75" s="17"/>
      <c r="D75" s="17"/>
      <c r="E75" s="17"/>
      <c r="F75" s="17"/>
    </row>
    <row r="76" spans="1:6">
      <c r="A76" s="17"/>
      <c r="B76" s="17"/>
      <c r="C76" s="17"/>
      <c r="D76" s="17"/>
      <c r="E76" s="17"/>
      <c r="F76" s="17"/>
    </row>
    <row r="77" spans="1:6">
      <c r="A77" s="17"/>
      <c r="B77" s="17"/>
      <c r="C77" s="17"/>
      <c r="D77" s="17"/>
      <c r="E77" s="17"/>
      <c r="F77" s="17"/>
    </row>
    <row r="78" spans="1:6">
      <c r="A78" s="17"/>
      <c r="B78" s="17"/>
      <c r="C78" s="17"/>
      <c r="D78" s="17"/>
      <c r="E78" s="17"/>
      <c r="F78" s="17"/>
    </row>
    <row r="79" spans="1:6">
      <c r="A79" s="17"/>
      <c r="B79" s="17"/>
      <c r="C79" s="17"/>
      <c r="D79" s="17"/>
      <c r="E79" s="17"/>
      <c r="F79" s="17"/>
    </row>
    <row r="80" spans="1:6">
      <c r="A80" s="17"/>
      <c r="B80" s="17"/>
      <c r="C80" s="17"/>
      <c r="D80" s="17"/>
      <c r="E80" s="17"/>
      <c r="F80" s="17"/>
    </row>
    <row r="81" spans="1:6">
      <c r="A81" s="17"/>
      <c r="B81" s="17"/>
      <c r="C81" s="17"/>
      <c r="D81" s="17"/>
      <c r="E81" s="17"/>
      <c r="F81" s="17"/>
    </row>
    <row r="82" spans="1:6">
      <c r="A82" s="17"/>
      <c r="B82" s="17"/>
      <c r="C82" s="17"/>
      <c r="D82" s="17"/>
      <c r="E82" s="17"/>
      <c r="F82" s="17"/>
    </row>
    <row r="83" spans="1:6">
      <c r="A83" s="17"/>
      <c r="B83" s="17"/>
      <c r="C83" s="17"/>
      <c r="D83" s="17"/>
      <c r="E83" s="17"/>
      <c r="F83" s="17"/>
    </row>
    <row r="84" spans="1:6">
      <c r="A84" s="17"/>
      <c r="B84" s="17"/>
      <c r="C84" s="17"/>
      <c r="D84" s="17"/>
      <c r="E84" s="17"/>
      <c r="F84" s="17"/>
    </row>
    <row r="85" spans="1:6">
      <c r="A85" s="17"/>
      <c r="B85" s="17"/>
      <c r="C85" s="17"/>
      <c r="D85" s="17"/>
      <c r="E85" s="17"/>
      <c r="F85" s="17"/>
    </row>
    <row r="86" spans="1:6">
      <c r="A86" s="17"/>
      <c r="B86" s="17"/>
      <c r="C86" s="17"/>
      <c r="D86" s="17"/>
      <c r="E86" s="17"/>
      <c r="F86" s="17"/>
    </row>
    <row r="87" spans="1:6">
      <c r="A87" s="17"/>
      <c r="B87" s="17"/>
      <c r="C87" s="17"/>
      <c r="D87" s="17"/>
      <c r="E87" s="17"/>
      <c r="F87" s="17"/>
    </row>
    <row r="88" spans="1:6">
      <c r="A88" s="17"/>
      <c r="B88" s="17"/>
      <c r="C88" s="17"/>
      <c r="D88" s="17"/>
      <c r="E88" s="17"/>
      <c r="F88" s="17"/>
    </row>
    <row r="89" spans="1:6">
      <c r="A89" s="17"/>
      <c r="B89" s="17"/>
      <c r="C89" s="17"/>
      <c r="D89" s="17"/>
      <c r="E89" s="17"/>
      <c r="F89" s="17"/>
    </row>
    <row r="90" spans="1:6">
      <c r="A90" s="17"/>
      <c r="B90" s="17"/>
      <c r="C90" s="17"/>
      <c r="D90" s="17"/>
      <c r="E90" s="17"/>
      <c r="F90" s="17"/>
    </row>
    <row r="91" spans="1:6">
      <c r="A91" s="17"/>
      <c r="B91" s="17"/>
      <c r="C91" s="17"/>
      <c r="D91" s="17"/>
      <c r="E91" s="17"/>
      <c r="F91" s="17"/>
    </row>
    <row r="92" spans="1:6">
      <c r="A92" s="17"/>
      <c r="B92" s="17"/>
      <c r="C92" s="17"/>
      <c r="D92" s="17"/>
      <c r="E92" s="17"/>
      <c r="F92" s="17"/>
    </row>
    <row r="93" spans="1:6">
      <c r="A93" s="17"/>
      <c r="B93" s="17"/>
      <c r="C93" s="17"/>
      <c r="D93" s="17"/>
      <c r="E93" s="17"/>
      <c r="F93" s="17"/>
    </row>
    <row r="94" spans="1:6">
      <c r="A94" s="17"/>
      <c r="B94" s="17"/>
      <c r="C94" s="17"/>
      <c r="D94" s="17"/>
      <c r="E94" s="17"/>
      <c r="F94" s="17"/>
    </row>
    <row r="95" spans="1:6">
      <c r="A95" s="38" t="s">
        <v>383</v>
      </c>
      <c r="B95" s="40" t="str">
        <f>IF(ISERROR(AVERAGE(B10:B94)),"",AVERAGE(B10:B94))</f>
        <v/>
      </c>
      <c r="C95" s="38" t="s">
        <v>383</v>
      </c>
      <c r="D95" s="40" t="str">
        <f>IF(ISERROR(AVERAGE(D10:D94)),"",AVERAGE(D10:D94))</f>
        <v/>
      </c>
      <c r="E95" s="38" t="s">
        <v>383</v>
      </c>
      <c r="F95" s="40" t="str">
        <f>IF(ISERROR(AVERAGE(F10:F94)),"",AVERAGE(F10:F94))</f>
        <v/>
      </c>
    </row>
  </sheetData>
  <sheetProtection deleteRows="0"/>
  <mergeCells count="10">
    <mergeCell ref="A8:B8"/>
    <mergeCell ref="C8:D8"/>
    <mergeCell ref="E8:F8"/>
    <mergeCell ref="A5:F5"/>
    <mergeCell ref="A7:F7"/>
    <mergeCell ref="A1:F1"/>
    <mergeCell ref="A2:F2"/>
    <mergeCell ref="A3:F3"/>
    <mergeCell ref="A4:C4"/>
    <mergeCell ref="D4:F4"/>
  </mergeCells>
  <printOptions horizontalCentered="1"/>
  <pageMargins left="0.6" right="0.6" top="0.8" bottom="0.8" header="0.6" footer="0.6"/>
  <pageSetup paperSize="9" orientation="portrait" r:id="rId1"/>
  <headerFooter>
    <oddHeader>&amp;RI2IT / ACAD / AT / 01   Ver  01</oddHeader>
    <oddFooter>&amp;R&amp;"Bookman Old Style,Regular"&amp;10Sign of Faculty:______________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08"/>
  <sheetViews>
    <sheetView topLeftCell="A12" workbookViewId="0">
      <selection activeCell="D49" sqref="D49:G49"/>
    </sheetView>
  </sheetViews>
  <sheetFormatPr defaultColWidth="8.7109375" defaultRowHeight="15"/>
  <cols>
    <col min="1" max="1" width="11.140625" style="6" customWidth="1"/>
    <col min="2" max="7" width="10.5703125" style="6" customWidth="1"/>
    <col min="8" max="8" width="11.140625" style="6" customWidth="1"/>
    <col min="9" max="16384" width="8.7109375" style="6"/>
  </cols>
  <sheetData>
    <row r="1" spans="1:10" s="5" customFormat="1" ht="39.950000000000003" customHeight="1">
      <c r="A1" s="104" t="s">
        <v>183</v>
      </c>
      <c r="B1" s="104"/>
      <c r="C1" s="104"/>
      <c r="D1" s="104"/>
      <c r="E1" s="104"/>
      <c r="F1" s="104"/>
      <c r="G1" s="104"/>
      <c r="H1" s="104"/>
      <c r="I1" s="4"/>
      <c r="J1" s="4"/>
    </row>
    <row r="2" spans="1:10" s="5" customFormat="1" ht="18" customHeight="1">
      <c r="A2" s="105" t="s">
        <v>184</v>
      </c>
      <c r="B2" s="105"/>
      <c r="C2" s="105"/>
      <c r="D2" s="105"/>
      <c r="E2" s="105"/>
      <c r="F2" s="105"/>
      <c r="G2" s="105"/>
      <c r="H2" s="105"/>
      <c r="I2" s="4"/>
      <c r="J2" s="4"/>
    </row>
    <row r="3" spans="1:10" s="5" customFormat="1" ht="18" customHeight="1">
      <c r="A3" s="106" t="s">
        <v>439</v>
      </c>
      <c r="B3" s="106"/>
      <c r="C3" s="106"/>
      <c r="D3" s="106"/>
      <c r="E3" s="106"/>
      <c r="F3" s="106"/>
      <c r="G3" s="106"/>
      <c r="H3" s="106"/>
      <c r="I3" s="4"/>
      <c r="J3" s="4"/>
    </row>
    <row r="4" spans="1:10" ht="6.6" customHeight="1" thickBot="1">
      <c r="A4" s="7"/>
      <c r="B4" s="7"/>
      <c r="C4" s="7"/>
      <c r="D4" s="7"/>
      <c r="E4" s="7"/>
      <c r="F4" s="7"/>
      <c r="G4" s="7"/>
      <c r="H4" s="7"/>
    </row>
    <row r="5" spans="1:10" ht="18" customHeight="1" thickTop="1" thickBot="1">
      <c r="A5" s="97" t="s">
        <v>222</v>
      </c>
      <c r="B5" s="97"/>
      <c r="C5" s="97"/>
      <c r="D5" s="97"/>
      <c r="E5" s="97"/>
      <c r="F5" s="97"/>
      <c r="G5" s="97"/>
      <c r="H5" s="97"/>
    </row>
    <row r="6" spans="1:10" ht="6.75" customHeight="1" thickTop="1" thickBot="1">
      <c r="A6" s="9"/>
      <c r="B6" s="9"/>
      <c r="C6" s="9"/>
      <c r="D6" s="9"/>
      <c r="E6" s="9"/>
      <c r="F6" s="9"/>
      <c r="G6" s="9"/>
      <c r="H6" s="9"/>
    </row>
    <row r="7" spans="1:10">
      <c r="A7" s="122" t="s">
        <v>12</v>
      </c>
      <c r="B7" s="123"/>
      <c r="C7" s="123"/>
      <c r="D7" s="123" t="s">
        <v>185</v>
      </c>
      <c r="E7" s="123"/>
      <c r="F7" s="123"/>
      <c r="G7" s="123"/>
      <c r="H7" s="124"/>
    </row>
    <row r="8" spans="1:10" ht="15.75" thickBot="1">
      <c r="A8" s="125" t="s">
        <v>186</v>
      </c>
      <c r="B8" s="126"/>
      <c r="C8" s="126"/>
      <c r="D8" s="126" t="s">
        <v>13</v>
      </c>
      <c r="E8" s="126"/>
      <c r="F8" s="126"/>
      <c r="G8" s="126"/>
      <c r="H8" s="127"/>
    </row>
    <row r="9" spans="1:10" ht="6.6" customHeight="1" thickBot="1">
      <c r="A9" s="27"/>
      <c r="B9" s="28"/>
      <c r="C9" s="28"/>
      <c r="D9" s="28"/>
      <c r="E9" s="28"/>
      <c r="F9" s="28"/>
      <c r="G9" s="28"/>
      <c r="H9" s="29"/>
    </row>
    <row r="10" spans="1:10" ht="14.45" customHeight="1">
      <c r="A10" s="133" t="s">
        <v>225</v>
      </c>
      <c r="B10" s="134"/>
      <c r="C10" s="32" t="s">
        <v>216</v>
      </c>
      <c r="D10" s="32" t="s">
        <v>217</v>
      </c>
      <c r="E10" s="32" t="s">
        <v>218</v>
      </c>
      <c r="F10" s="32" t="s">
        <v>219</v>
      </c>
      <c r="G10" s="134" t="s">
        <v>220</v>
      </c>
      <c r="H10" s="138"/>
    </row>
    <row r="11" spans="1:10" ht="15" customHeight="1">
      <c r="A11" s="130"/>
      <c r="B11" s="131"/>
      <c r="C11" s="41" t="str">
        <f>'Ave Uni Result'!B95</f>
        <v/>
      </c>
      <c r="D11" s="41" t="str">
        <f>'Ave Uni Result'!D95</f>
        <v/>
      </c>
      <c r="E11" s="41" t="str">
        <f>'Ave Uni Result'!F95</f>
        <v/>
      </c>
      <c r="F11" s="17" t="str">
        <f>IF(ISERROR(AVERAGE(C11:E11)),"",AVERAGE(C11:E11))</f>
        <v/>
      </c>
      <c r="G11" s="139">
        <v>50</v>
      </c>
      <c r="H11" s="140"/>
    </row>
    <row r="12" spans="1:10" ht="14.1" customHeight="1">
      <c r="A12" s="130" t="s">
        <v>379</v>
      </c>
      <c r="B12" s="131"/>
      <c r="C12" s="107" t="s">
        <v>376</v>
      </c>
      <c r="D12" s="107"/>
      <c r="E12" s="107" t="s">
        <v>377</v>
      </c>
      <c r="F12" s="107"/>
      <c r="G12" s="107" t="s">
        <v>378</v>
      </c>
      <c r="H12" s="132"/>
    </row>
    <row r="13" spans="1:10" ht="14.1" customHeight="1">
      <c r="A13" s="130"/>
      <c r="B13" s="131"/>
      <c r="C13" s="107">
        <v>50</v>
      </c>
      <c r="D13" s="107"/>
      <c r="E13" s="107">
        <v>60</v>
      </c>
      <c r="F13" s="107"/>
      <c r="G13" s="107">
        <v>70</v>
      </c>
      <c r="H13" s="132"/>
    </row>
    <row r="14" spans="1:10" ht="27" customHeight="1">
      <c r="A14" s="130" t="s">
        <v>214</v>
      </c>
      <c r="B14" s="131"/>
      <c r="C14" s="141" t="s">
        <v>229</v>
      </c>
      <c r="D14" s="141"/>
      <c r="E14" s="141" t="s">
        <v>435</v>
      </c>
      <c r="F14" s="141"/>
      <c r="G14" s="141" t="s">
        <v>436</v>
      </c>
      <c r="H14" s="142"/>
    </row>
    <row r="15" spans="1:10" ht="15.75" thickBot="1">
      <c r="A15" s="137"/>
      <c r="B15" s="135"/>
      <c r="C15" s="135">
        <v>1</v>
      </c>
      <c r="D15" s="135"/>
      <c r="E15" s="135">
        <v>2</v>
      </c>
      <c r="F15" s="135"/>
      <c r="G15" s="135">
        <v>3</v>
      </c>
      <c r="H15" s="136"/>
    </row>
    <row r="16" spans="1:10" ht="6.6" customHeight="1" thickBot="1"/>
    <row r="17" spans="1:8" ht="20.25" thickTop="1" thickBot="1">
      <c r="A17" s="97" t="s">
        <v>221</v>
      </c>
      <c r="B17" s="97"/>
      <c r="C17" s="97"/>
      <c r="D17" s="97"/>
      <c r="E17" s="97"/>
      <c r="F17" s="97"/>
      <c r="G17" s="97"/>
      <c r="H17" s="97"/>
    </row>
    <row r="18" spans="1:8" ht="5.0999999999999996" customHeight="1" thickTop="1" thickBot="1">
      <c r="A18" s="26"/>
      <c r="B18" s="26"/>
      <c r="C18" s="26"/>
      <c r="D18" s="26"/>
      <c r="E18" s="26"/>
      <c r="F18" s="26"/>
      <c r="G18" s="26"/>
      <c r="H18" s="26"/>
    </row>
    <row r="19" spans="1:8" ht="14.45" customHeight="1" thickBot="1">
      <c r="A19" s="42" t="s">
        <v>224</v>
      </c>
      <c r="B19" s="128" t="s">
        <v>223</v>
      </c>
      <c r="C19" s="128"/>
      <c r="D19" s="128" t="s">
        <v>1</v>
      </c>
      <c r="E19" s="128"/>
      <c r="F19" s="128"/>
      <c r="G19" s="128"/>
      <c r="H19" s="43" t="s">
        <v>360</v>
      </c>
    </row>
    <row r="20" spans="1:8" ht="14.45" customHeight="1">
      <c r="A20" s="44">
        <v>1</v>
      </c>
      <c r="B20" s="129" t="s">
        <v>295</v>
      </c>
      <c r="C20" s="129"/>
      <c r="D20" s="129" t="s">
        <v>230</v>
      </c>
      <c r="E20" s="129"/>
      <c r="F20" s="129"/>
      <c r="G20" s="129"/>
      <c r="H20" s="45">
        <v>51</v>
      </c>
    </row>
    <row r="21" spans="1:8" ht="14.45" customHeight="1">
      <c r="A21" s="30">
        <v>2</v>
      </c>
      <c r="B21" s="115" t="s">
        <v>296</v>
      </c>
      <c r="C21" s="115"/>
      <c r="D21" s="115" t="s">
        <v>231</v>
      </c>
      <c r="E21" s="115"/>
      <c r="F21" s="115"/>
      <c r="G21" s="115"/>
      <c r="H21" s="34">
        <v>65</v>
      </c>
    </row>
    <row r="22" spans="1:8" ht="14.45" customHeight="1">
      <c r="A22" s="30">
        <v>3</v>
      </c>
      <c r="B22" s="115" t="s">
        <v>297</v>
      </c>
      <c r="C22" s="115"/>
      <c r="D22" s="115" t="s">
        <v>232</v>
      </c>
      <c r="E22" s="115"/>
      <c r="F22" s="115"/>
      <c r="G22" s="115"/>
      <c r="H22" s="34">
        <v>72</v>
      </c>
    </row>
    <row r="23" spans="1:8" ht="14.45" customHeight="1">
      <c r="A23" s="30">
        <v>4</v>
      </c>
      <c r="B23" s="115" t="s">
        <v>298</v>
      </c>
      <c r="C23" s="115"/>
      <c r="D23" s="115" t="s">
        <v>233</v>
      </c>
      <c r="E23" s="115"/>
      <c r="F23" s="115"/>
      <c r="G23" s="115"/>
      <c r="H23" s="34">
        <v>45</v>
      </c>
    </row>
    <row r="24" spans="1:8" ht="14.45" customHeight="1">
      <c r="A24" s="30">
        <v>5</v>
      </c>
      <c r="B24" s="115" t="s">
        <v>299</v>
      </c>
      <c r="C24" s="115"/>
      <c r="D24" s="115" t="s">
        <v>234</v>
      </c>
      <c r="E24" s="115"/>
      <c r="F24" s="115"/>
      <c r="G24" s="115"/>
      <c r="H24" s="34">
        <v>34</v>
      </c>
    </row>
    <row r="25" spans="1:8" ht="14.45" customHeight="1">
      <c r="A25" s="30">
        <v>6</v>
      </c>
      <c r="B25" s="115" t="s">
        <v>300</v>
      </c>
      <c r="C25" s="115"/>
      <c r="D25" s="115" t="s">
        <v>235</v>
      </c>
      <c r="E25" s="115"/>
      <c r="F25" s="115"/>
      <c r="G25" s="115"/>
      <c r="H25" s="34">
        <v>56</v>
      </c>
    </row>
    <row r="26" spans="1:8" ht="14.45" customHeight="1">
      <c r="A26" s="30">
        <v>7</v>
      </c>
      <c r="B26" s="115" t="s">
        <v>301</v>
      </c>
      <c r="C26" s="115"/>
      <c r="D26" s="115" t="s">
        <v>236</v>
      </c>
      <c r="E26" s="115"/>
      <c r="F26" s="115"/>
      <c r="G26" s="115"/>
      <c r="H26" s="34">
        <v>67</v>
      </c>
    </row>
    <row r="27" spans="1:8" ht="14.45" customHeight="1">
      <c r="A27" s="30">
        <v>8</v>
      </c>
      <c r="B27" s="115" t="s">
        <v>302</v>
      </c>
      <c r="C27" s="115"/>
      <c r="D27" s="115" t="s">
        <v>237</v>
      </c>
      <c r="E27" s="115"/>
      <c r="F27" s="115"/>
      <c r="G27" s="115"/>
      <c r="H27" s="34">
        <v>41</v>
      </c>
    </row>
    <row r="28" spans="1:8" ht="14.45" customHeight="1">
      <c r="A28" s="30">
        <v>9</v>
      </c>
      <c r="B28" s="115" t="s">
        <v>303</v>
      </c>
      <c r="C28" s="115"/>
      <c r="D28" s="115" t="s">
        <v>238</v>
      </c>
      <c r="E28" s="115"/>
      <c r="F28" s="115"/>
      <c r="G28" s="115"/>
      <c r="H28" s="34">
        <v>58</v>
      </c>
    </row>
    <row r="29" spans="1:8" ht="14.45" customHeight="1">
      <c r="A29" s="30">
        <v>10</v>
      </c>
      <c r="B29" s="115" t="s">
        <v>304</v>
      </c>
      <c r="C29" s="115"/>
      <c r="D29" s="115" t="s">
        <v>239</v>
      </c>
      <c r="E29" s="115"/>
      <c r="F29" s="115"/>
      <c r="G29" s="115"/>
      <c r="H29" s="34">
        <v>51</v>
      </c>
    </row>
    <row r="30" spans="1:8" ht="14.45" customHeight="1">
      <c r="A30" s="30">
        <v>11</v>
      </c>
      <c r="B30" s="115" t="s">
        <v>305</v>
      </c>
      <c r="C30" s="115"/>
      <c r="D30" s="115" t="s">
        <v>240</v>
      </c>
      <c r="E30" s="115"/>
      <c r="F30" s="115"/>
      <c r="G30" s="115"/>
      <c r="H30" s="34">
        <v>65</v>
      </c>
    </row>
    <row r="31" spans="1:8" ht="14.45" customHeight="1">
      <c r="A31" s="30">
        <v>12</v>
      </c>
      <c r="B31" s="115" t="s">
        <v>306</v>
      </c>
      <c r="C31" s="115"/>
      <c r="D31" s="115" t="s">
        <v>241</v>
      </c>
      <c r="E31" s="115"/>
      <c r="F31" s="115"/>
      <c r="G31" s="115"/>
      <c r="H31" s="34">
        <v>72</v>
      </c>
    </row>
    <row r="32" spans="1:8" ht="14.45" customHeight="1">
      <c r="A32" s="30">
        <v>13</v>
      </c>
      <c r="B32" s="115" t="s">
        <v>307</v>
      </c>
      <c r="C32" s="115"/>
      <c r="D32" s="115" t="s">
        <v>242</v>
      </c>
      <c r="E32" s="115"/>
      <c r="F32" s="115"/>
      <c r="G32" s="115"/>
      <c r="H32" s="34">
        <v>45</v>
      </c>
    </row>
    <row r="33" spans="1:8" ht="14.45" customHeight="1">
      <c r="A33" s="30">
        <v>14</v>
      </c>
      <c r="B33" s="115" t="s">
        <v>308</v>
      </c>
      <c r="C33" s="115"/>
      <c r="D33" s="115" t="s">
        <v>243</v>
      </c>
      <c r="E33" s="115"/>
      <c r="F33" s="115"/>
      <c r="G33" s="115"/>
      <c r="H33" s="34">
        <v>34</v>
      </c>
    </row>
    <row r="34" spans="1:8" ht="14.45" customHeight="1">
      <c r="A34" s="30">
        <v>15</v>
      </c>
      <c r="B34" s="115" t="s">
        <v>309</v>
      </c>
      <c r="C34" s="115"/>
      <c r="D34" s="115" t="s">
        <v>244</v>
      </c>
      <c r="E34" s="115"/>
      <c r="F34" s="115"/>
      <c r="G34" s="115"/>
      <c r="H34" s="34">
        <v>56</v>
      </c>
    </row>
    <row r="35" spans="1:8" ht="14.45" customHeight="1">
      <c r="A35" s="30">
        <v>16</v>
      </c>
      <c r="B35" s="115" t="s">
        <v>310</v>
      </c>
      <c r="C35" s="115"/>
      <c r="D35" s="115" t="s">
        <v>245</v>
      </c>
      <c r="E35" s="115"/>
      <c r="F35" s="115"/>
      <c r="G35" s="115"/>
      <c r="H35" s="34">
        <v>67</v>
      </c>
    </row>
    <row r="36" spans="1:8" ht="14.45" customHeight="1">
      <c r="A36" s="30">
        <v>17</v>
      </c>
      <c r="B36" s="115" t="s">
        <v>311</v>
      </c>
      <c r="C36" s="115"/>
      <c r="D36" s="115" t="s">
        <v>246</v>
      </c>
      <c r="E36" s="115"/>
      <c r="F36" s="115"/>
      <c r="G36" s="115"/>
      <c r="H36" s="34">
        <v>41</v>
      </c>
    </row>
    <row r="37" spans="1:8" ht="14.45" customHeight="1">
      <c r="A37" s="30">
        <v>18</v>
      </c>
      <c r="B37" s="115" t="s">
        <v>312</v>
      </c>
      <c r="C37" s="115"/>
      <c r="D37" s="115" t="s">
        <v>247</v>
      </c>
      <c r="E37" s="115"/>
      <c r="F37" s="115"/>
      <c r="G37" s="115"/>
      <c r="H37" s="34">
        <v>58</v>
      </c>
    </row>
    <row r="38" spans="1:8" ht="14.45" customHeight="1">
      <c r="A38" s="30">
        <v>19</v>
      </c>
      <c r="B38" s="115" t="s">
        <v>313</v>
      </c>
      <c r="C38" s="115"/>
      <c r="D38" s="115" t="s">
        <v>248</v>
      </c>
      <c r="E38" s="115"/>
      <c r="F38" s="115"/>
      <c r="G38" s="115"/>
      <c r="H38" s="34">
        <v>51</v>
      </c>
    </row>
    <row r="39" spans="1:8" ht="14.45" customHeight="1">
      <c r="A39" s="30">
        <v>20</v>
      </c>
      <c r="B39" s="115" t="s">
        <v>314</v>
      </c>
      <c r="C39" s="115"/>
      <c r="D39" s="115" t="s">
        <v>249</v>
      </c>
      <c r="E39" s="115"/>
      <c r="F39" s="115"/>
      <c r="G39" s="115"/>
      <c r="H39" s="34">
        <v>65</v>
      </c>
    </row>
    <row r="40" spans="1:8" ht="14.45" customHeight="1">
      <c r="A40" s="30">
        <v>21</v>
      </c>
      <c r="B40" s="115" t="s">
        <v>315</v>
      </c>
      <c r="C40" s="115"/>
      <c r="D40" s="115" t="s">
        <v>250</v>
      </c>
      <c r="E40" s="115"/>
      <c r="F40" s="115"/>
      <c r="G40" s="115"/>
      <c r="H40" s="34">
        <v>72</v>
      </c>
    </row>
    <row r="41" spans="1:8" ht="14.45" customHeight="1">
      <c r="A41" s="30">
        <v>22</v>
      </c>
      <c r="B41" s="115" t="s">
        <v>316</v>
      </c>
      <c r="C41" s="115"/>
      <c r="D41" s="115" t="s">
        <v>251</v>
      </c>
      <c r="E41" s="115"/>
      <c r="F41" s="115"/>
      <c r="G41" s="115"/>
      <c r="H41" s="34">
        <v>45</v>
      </c>
    </row>
    <row r="42" spans="1:8" ht="14.45" customHeight="1">
      <c r="A42" s="30">
        <v>23</v>
      </c>
      <c r="B42" s="115" t="s">
        <v>317</v>
      </c>
      <c r="C42" s="115"/>
      <c r="D42" s="115" t="s">
        <v>252</v>
      </c>
      <c r="E42" s="115"/>
      <c r="F42" s="115"/>
      <c r="G42" s="115"/>
      <c r="H42" s="34">
        <v>34</v>
      </c>
    </row>
    <row r="43" spans="1:8" ht="14.45" customHeight="1">
      <c r="A43" s="30">
        <v>24</v>
      </c>
      <c r="B43" s="115" t="s">
        <v>318</v>
      </c>
      <c r="C43" s="115"/>
      <c r="D43" s="115" t="s">
        <v>253</v>
      </c>
      <c r="E43" s="115"/>
      <c r="F43" s="115"/>
      <c r="G43" s="115"/>
      <c r="H43" s="34">
        <v>56</v>
      </c>
    </row>
    <row r="44" spans="1:8" ht="14.45" customHeight="1">
      <c r="A44" s="30">
        <v>25</v>
      </c>
      <c r="B44" s="115" t="s">
        <v>319</v>
      </c>
      <c r="C44" s="115"/>
      <c r="D44" s="115" t="s">
        <v>254</v>
      </c>
      <c r="E44" s="115"/>
      <c r="F44" s="115"/>
      <c r="G44" s="115"/>
      <c r="H44" s="34">
        <v>67</v>
      </c>
    </row>
    <row r="45" spans="1:8" ht="14.45" customHeight="1">
      <c r="A45" s="30">
        <v>26</v>
      </c>
      <c r="B45" s="115" t="s">
        <v>320</v>
      </c>
      <c r="C45" s="115"/>
      <c r="D45" s="115" t="s">
        <v>255</v>
      </c>
      <c r="E45" s="115"/>
      <c r="F45" s="115"/>
      <c r="G45" s="115"/>
      <c r="H45" s="34">
        <v>9</v>
      </c>
    </row>
    <row r="46" spans="1:8" ht="14.45" customHeight="1">
      <c r="A46" s="30">
        <v>27</v>
      </c>
      <c r="B46" s="115" t="s">
        <v>321</v>
      </c>
      <c r="C46" s="115"/>
      <c r="D46" s="115" t="s">
        <v>256</v>
      </c>
      <c r="E46" s="115"/>
      <c r="F46" s="115"/>
      <c r="G46" s="115"/>
      <c r="H46" s="34">
        <v>58</v>
      </c>
    </row>
    <row r="47" spans="1:8" ht="14.45" customHeight="1">
      <c r="A47" s="30">
        <v>28</v>
      </c>
      <c r="B47" s="115" t="s">
        <v>322</v>
      </c>
      <c r="C47" s="115"/>
      <c r="D47" s="115" t="s">
        <v>257</v>
      </c>
      <c r="E47" s="115"/>
      <c r="F47" s="115"/>
      <c r="G47" s="115"/>
      <c r="H47" s="34">
        <v>51</v>
      </c>
    </row>
    <row r="48" spans="1:8" ht="14.45" customHeight="1">
      <c r="A48" s="30">
        <v>29</v>
      </c>
      <c r="B48" s="115" t="s">
        <v>323</v>
      </c>
      <c r="C48" s="115"/>
      <c r="D48" s="115" t="s">
        <v>258</v>
      </c>
      <c r="E48" s="115"/>
      <c r="F48" s="115"/>
      <c r="G48" s="115"/>
      <c r="H48" s="34">
        <v>65</v>
      </c>
    </row>
    <row r="49" spans="1:8" ht="14.45" customHeight="1">
      <c r="A49" s="30">
        <v>30</v>
      </c>
      <c r="B49" s="115" t="s">
        <v>324</v>
      </c>
      <c r="C49" s="115"/>
      <c r="D49" s="115" t="s">
        <v>259</v>
      </c>
      <c r="E49" s="115"/>
      <c r="F49" s="115"/>
      <c r="G49" s="115"/>
      <c r="H49" s="34">
        <v>72</v>
      </c>
    </row>
    <row r="50" spans="1:8" ht="14.45" customHeight="1">
      <c r="A50" s="30">
        <v>31</v>
      </c>
      <c r="B50" s="115" t="s">
        <v>325</v>
      </c>
      <c r="C50" s="115"/>
      <c r="D50" s="115" t="s">
        <v>260</v>
      </c>
      <c r="E50" s="115"/>
      <c r="F50" s="115"/>
      <c r="G50" s="115"/>
      <c r="H50" s="34">
        <v>45</v>
      </c>
    </row>
    <row r="51" spans="1:8" ht="14.45" customHeight="1">
      <c r="A51" s="30">
        <v>32</v>
      </c>
      <c r="B51" s="115" t="s">
        <v>326</v>
      </c>
      <c r="C51" s="115"/>
      <c r="D51" s="115" t="s">
        <v>261</v>
      </c>
      <c r="E51" s="115"/>
      <c r="F51" s="115"/>
      <c r="G51" s="115"/>
      <c r="H51" s="34">
        <v>34</v>
      </c>
    </row>
    <row r="52" spans="1:8" ht="14.45" customHeight="1">
      <c r="A52" s="30">
        <v>33</v>
      </c>
      <c r="B52" s="115" t="s">
        <v>327</v>
      </c>
      <c r="C52" s="115"/>
      <c r="D52" s="115" t="s">
        <v>262</v>
      </c>
      <c r="E52" s="115"/>
      <c r="F52" s="115"/>
      <c r="G52" s="115"/>
      <c r="H52" s="34">
        <v>56</v>
      </c>
    </row>
    <row r="53" spans="1:8" ht="14.45" customHeight="1">
      <c r="A53" s="30">
        <v>34</v>
      </c>
      <c r="B53" s="115" t="s">
        <v>328</v>
      </c>
      <c r="C53" s="115"/>
      <c r="D53" s="115" t="s">
        <v>263</v>
      </c>
      <c r="E53" s="115"/>
      <c r="F53" s="115"/>
      <c r="G53" s="115"/>
      <c r="H53" s="34">
        <v>67</v>
      </c>
    </row>
    <row r="54" spans="1:8" ht="14.45" customHeight="1">
      <c r="A54" s="30">
        <v>35</v>
      </c>
      <c r="B54" s="115" t="s">
        <v>329</v>
      </c>
      <c r="C54" s="115"/>
      <c r="D54" s="115" t="s">
        <v>264</v>
      </c>
      <c r="E54" s="115"/>
      <c r="F54" s="115"/>
      <c r="G54" s="115"/>
      <c r="H54" s="34">
        <v>41</v>
      </c>
    </row>
    <row r="55" spans="1:8" ht="14.45" customHeight="1">
      <c r="A55" s="30">
        <v>36</v>
      </c>
      <c r="B55" s="115" t="s">
        <v>330</v>
      </c>
      <c r="C55" s="115"/>
      <c r="D55" s="115" t="s">
        <v>265</v>
      </c>
      <c r="E55" s="115"/>
      <c r="F55" s="115"/>
      <c r="G55" s="115"/>
      <c r="H55" s="34">
        <v>58</v>
      </c>
    </row>
    <row r="56" spans="1:8" ht="14.45" customHeight="1">
      <c r="A56" s="30">
        <v>37</v>
      </c>
      <c r="B56" s="115" t="s">
        <v>331</v>
      </c>
      <c r="C56" s="115"/>
      <c r="D56" s="115" t="s">
        <v>266</v>
      </c>
      <c r="E56" s="115"/>
      <c r="F56" s="115"/>
      <c r="G56" s="115"/>
      <c r="H56" s="34">
        <v>34</v>
      </c>
    </row>
    <row r="57" spans="1:8" ht="14.45" customHeight="1">
      <c r="A57" s="30">
        <v>38</v>
      </c>
      <c r="B57" s="115" t="s">
        <v>332</v>
      </c>
      <c r="C57" s="115"/>
      <c r="D57" s="115" t="s">
        <v>267</v>
      </c>
      <c r="E57" s="115"/>
      <c r="F57" s="115"/>
      <c r="G57" s="115"/>
      <c r="H57" s="34">
        <v>65</v>
      </c>
    </row>
    <row r="58" spans="1:8" ht="14.45" customHeight="1">
      <c r="A58" s="30">
        <v>39</v>
      </c>
      <c r="B58" s="115" t="s">
        <v>333</v>
      </c>
      <c r="C58" s="115"/>
      <c r="D58" s="115" t="s">
        <v>268</v>
      </c>
      <c r="E58" s="115"/>
      <c r="F58" s="115"/>
      <c r="G58" s="115"/>
      <c r="H58" s="34">
        <v>72</v>
      </c>
    </row>
    <row r="59" spans="1:8" ht="14.45" customHeight="1">
      <c r="A59" s="30">
        <v>40</v>
      </c>
      <c r="B59" s="115" t="s">
        <v>334</v>
      </c>
      <c r="C59" s="115"/>
      <c r="D59" s="115" t="s">
        <v>269</v>
      </c>
      <c r="E59" s="115"/>
      <c r="F59" s="115"/>
      <c r="G59" s="115"/>
      <c r="H59" s="34">
        <v>45</v>
      </c>
    </row>
    <row r="60" spans="1:8" ht="14.45" customHeight="1">
      <c r="A60" s="30">
        <v>41</v>
      </c>
      <c r="B60" s="115" t="s">
        <v>335</v>
      </c>
      <c r="C60" s="115"/>
      <c r="D60" s="115" t="s">
        <v>270</v>
      </c>
      <c r="E60" s="115"/>
      <c r="F60" s="115"/>
      <c r="G60" s="115"/>
      <c r="H60" s="34">
        <v>34</v>
      </c>
    </row>
    <row r="61" spans="1:8" ht="14.45" customHeight="1">
      <c r="A61" s="30">
        <v>42</v>
      </c>
      <c r="B61" s="115" t="s">
        <v>336</v>
      </c>
      <c r="C61" s="115"/>
      <c r="D61" s="115" t="s">
        <v>271</v>
      </c>
      <c r="E61" s="115"/>
      <c r="F61" s="115"/>
      <c r="G61" s="115"/>
      <c r="H61" s="34">
        <v>56</v>
      </c>
    </row>
    <row r="62" spans="1:8" ht="14.45" customHeight="1">
      <c r="A62" s="30">
        <v>43</v>
      </c>
      <c r="B62" s="115" t="s">
        <v>337</v>
      </c>
      <c r="C62" s="115"/>
      <c r="D62" s="115" t="s">
        <v>272</v>
      </c>
      <c r="E62" s="115"/>
      <c r="F62" s="115"/>
      <c r="G62" s="115"/>
      <c r="H62" s="34">
        <v>67</v>
      </c>
    </row>
    <row r="63" spans="1:8" ht="14.45" customHeight="1">
      <c r="A63" s="30">
        <v>44</v>
      </c>
      <c r="B63" s="115" t="s">
        <v>338</v>
      </c>
      <c r="C63" s="115"/>
      <c r="D63" s="115" t="s">
        <v>273</v>
      </c>
      <c r="E63" s="115"/>
      <c r="F63" s="115"/>
      <c r="G63" s="115"/>
      <c r="H63" s="34">
        <v>41</v>
      </c>
    </row>
    <row r="64" spans="1:8" ht="14.45" customHeight="1">
      <c r="A64" s="30">
        <v>45</v>
      </c>
      <c r="B64" s="115" t="s">
        <v>339</v>
      </c>
      <c r="C64" s="115"/>
      <c r="D64" s="115" t="s">
        <v>274</v>
      </c>
      <c r="E64" s="115"/>
      <c r="F64" s="115"/>
      <c r="G64" s="115"/>
      <c r="H64" s="34">
        <v>58</v>
      </c>
    </row>
    <row r="65" spans="1:8" ht="14.45" customHeight="1">
      <c r="A65" s="30">
        <v>46</v>
      </c>
      <c r="B65" s="115" t="s">
        <v>340</v>
      </c>
      <c r="C65" s="115"/>
      <c r="D65" s="115" t="s">
        <v>275</v>
      </c>
      <c r="E65" s="115"/>
      <c r="F65" s="115"/>
      <c r="G65" s="115"/>
      <c r="H65" s="34">
        <v>51</v>
      </c>
    </row>
    <row r="66" spans="1:8" ht="14.45" customHeight="1">
      <c r="A66" s="30">
        <v>47</v>
      </c>
      <c r="B66" s="115" t="s">
        <v>341</v>
      </c>
      <c r="C66" s="115"/>
      <c r="D66" s="115" t="s">
        <v>276</v>
      </c>
      <c r="E66" s="115"/>
      <c r="F66" s="115"/>
      <c r="G66" s="115"/>
      <c r="H66" s="34">
        <v>29</v>
      </c>
    </row>
    <row r="67" spans="1:8" ht="14.45" customHeight="1">
      <c r="A67" s="30">
        <v>48</v>
      </c>
      <c r="B67" s="115" t="s">
        <v>342</v>
      </c>
      <c r="C67" s="115"/>
      <c r="D67" s="115" t="s">
        <v>277</v>
      </c>
      <c r="E67" s="115"/>
      <c r="F67" s="115"/>
      <c r="G67" s="115"/>
      <c r="H67" s="34">
        <v>72</v>
      </c>
    </row>
    <row r="68" spans="1:8" ht="14.45" customHeight="1">
      <c r="A68" s="30">
        <v>49</v>
      </c>
      <c r="B68" s="115" t="s">
        <v>343</v>
      </c>
      <c r="C68" s="115"/>
      <c r="D68" s="115" t="s">
        <v>278</v>
      </c>
      <c r="E68" s="115"/>
      <c r="F68" s="115"/>
      <c r="G68" s="115"/>
      <c r="H68" s="34">
        <v>45</v>
      </c>
    </row>
    <row r="69" spans="1:8" ht="14.45" customHeight="1">
      <c r="A69" s="30">
        <v>50</v>
      </c>
      <c r="B69" s="115" t="s">
        <v>344</v>
      </c>
      <c r="C69" s="115"/>
      <c r="D69" s="115" t="s">
        <v>279</v>
      </c>
      <c r="E69" s="115"/>
      <c r="F69" s="115"/>
      <c r="G69" s="115"/>
      <c r="H69" s="34">
        <v>34</v>
      </c>
    </row>
    <row r="70" spans="1:8" ht="14.45" customHeight="1">
      <c r="A70" s="30">
        <v>51</v>
      </c>
      <c r="B70" s="115" t="s">
        <v>345</v>
      </c>
      <c r="C70" s="115"/>
      <c r="D70" s="115" t="s">
        <v>280</v>
      </c>
      <c r="E70" s="115"/>
      <c r="F70" s="115"/>
      <c r="G70" s="115"/>
      <c r="H70" s="34">
        <v>56</v>
      </c>
    </row>
    <row r="71" spans="1:8" ht="14.45" customHeight="1">
      <c r="A71" s="30">
        <v>52</v>
      </c>
      <c r="B71" s="115" t="s">
        <v>346</v>
      </c>
      <c r="C71" s="115"/>
      <c r="D71" s="115" t="s">
        <v>281</v>
      </c>
      <c r="E71" s="115"/>
      <c r="F71" s="115"/>
      <c r="G71" s="115"/>
      <c r="H71" s="34">
        <v>67</v>
      </c>
    </row>
    <row r="72" spans="1:8" ht="14.45" customHeight="1">
      <c r="A72" s="30">
        <v>53</v>
      </c>
      <c r="B72" s="115" t="s">
        <v>347</v>
      </c>
      <c r="C72" s="115"/>
      <c r="D72" s="115" t="s">
        <v>282</v>
      </c>
      <c r="E72" s="115"/>
      <c r="F72" s="115"/>
      <c r="G72" s="115"/>
      <c r="H72" s="34">
        <v>41</v>
      </c>
    </row>
    <row r="73" spans="1:8" ht="14.45" customHeight="1">
      <c r="A73" s="30">
        <v>54</v>
      </c>
      <c r="B73" s="115" t="s">
        <v>348</v>
      </c>
      <c r="C73" s="115"/>
      <c r="D73" s="115" t="s">
        <v>283</v>
      </c>
      <c r="E73" s="115"/>
      <c r="F73" s="115"/>
      <c r="G73" s="115"/>
      <c r="H73" s="34">
        <v>58</v>
      </c>
    </row>
    <row r="74" spans="1:8" ht="14.45" customHeight="1">
      <c r="A74" s="30">
        <v>55</v>
      </c>
      <c r="B74" s="115" t="s">
        <v>349</v>
      </c>
      <c r="C74" s="115"/>
      <c r="D74" s="115" t="s">
        <v>284</v>
      </c>
      <c r="E74" s="115"/>
      <c r="F74" s="115"/>
      <c r="G74" s="115"/>
      <c r="H74" s="34">
        <v>51</v>
      </c>
    </row>
    <row r="75" spans="1:8" ht="14.45" customHeight="1">
      <c r="A75" s="30">
        <v>56</v>
      </c>
      <c r="B75" s="115" t="s">
        <v>350</v>
      </c>
      <c r="C75" s="115"/>
      <c r="D75" s="115" t="s">
        <v>285</v>
      </c>
      <c r="E75" s="115"/>
      <c r="F75" s="115"/>
      <c r="G75" s="115"/>
      <c r="H75" s="34">
        <v>65</v>
      </c>
    </row>
    <row r="76" spans="1:8" ht="14.45" customHeight="1">
      <c r="A76" s="30">
        <v>57</v>
      </c>
      <c r="B76" s="115" t="s">
        <v>351</v>
      </c>
      <c r="C76" s="115"/>
      <c r="D76" s="115" t="s">
        <v>286</v>
      </c>
      <c r="E76" s="115"/>
      <c r="F76" s="115"/>
      <c r="G76" s="115"/>
      <c r="H76" s="34">
        <v>37</v>
      </c>
    </row>
    <row r="77" spans="1:8" ht="14.45" customHeight="1">
      <c r="A77" s="30">
        <v>58</v>
      </c>
      <c r="B77" s="115" t="s">
        <v>352</v>
      </c>
      <c r="C77" s="115"/>
      <c r="D77" s="115" t="s">
        <v>287</v>
      </c>
      <c r="E77" s="115"/>
      <c r="F77" s="115"/>
      <c r="G77" s="115"/>
      <c r="H77" s="34">
        <v>45</v>
      </c>
    </row>
    <row r="78" spans="1:8" ht="14.45" customHeight="1">
      <c r="A78" s="30">
        <v>59</v>
      </c>
      <c r="B78" s="115" t="s">
        <v>353</v>
      </c>
      <c r="C78" s="115"/>
      <c r="D78" s="115" t="s">
        <v>288</v>
      </c>
      <c r="E78" s="115"/>
      <c r="F78" s="115"/>
      <c r="G78" s="115"/>
      <c r="H78" s="34">
        <v>34</v>
      </c>
    </row>
    <row r="79" spans="1:8" ht="14.45" customHeight="1">
      <c r="A79" s="30">
        <v>60</v>
      </c>
      <c r="B79" s="115" t="s">
        <v>354</v>
      </c>
      <c r="C79" s="115"/>
      <c r="D79" s="115" t="s">
        <v>289</v>
      </c>
      <c r="E79" s="115"/>
      <c r="F79" s="115"/>
      <c r="G79" s="115"/>
      <c r="H79" s="34">
        <v>56</v>
      </c>
    </row>
    <row r="80" spans="1:8" ht="14.45" customHeight="1">
      <c r="A80" s="30">
        <v>61</v>
      </c>
      <c r="B80" s="115" t="s">
        <v>355</v>
      </c>
      <c r="C80" s="115"/>
      <c r="D80" s="115" t="s">
        <v>290</v>
      </c>
      <c r="E80" s="115"/>
      <c r="F80" s="115"/>
      <c r="G80" s="115"/>
      <c r="H80" s="34">
        <v>67</v>
      </c>
    </row>
    <row r="81" spans="1:8" ht="14.45" customHeight="1">
      <c r="A81" s="30">
        <v>62</v>
      </c>
      <c r="B81" s="116" t="s">
        <v>356</v>
      </c>
      <c r="C81" s="118"/>
      <c r="D81" s="116" t="s">
        <v>291</v>
      </c>
      <c r="E81" s="117"/>
      <c r="F81" s="117"/>
      <c r="G81" s="118"/>
      <c r="H81" s="34">
        <v>41</v>
      </c>
    </row>
    <row r="82" spans="1:8" ht="14.45" customHeight="1">
      <c r="A82" s="30">
        <v>63</v>
      </c>
      <c r="B82" s="116" t="s">
        <v>357</v>
      </c>
      <c r="C82" s="118"/>
      <c r="D82" s="116" t="s">
        <v>292</v>
      </c>
      <c r="E82" s="117"/>
      <c r="F82" s="117"/>
      <c r="G82" s="118"/>
      <c r="H82" s="34">
        <v>58</v>
      </c>
    </row>
    <row r="83" spans="1:8" ht="14.45" customHeight="1">
      <c r="A83" s="30">
        <v>64</v>
      </c>
      <c r="B83" s="116" t="s">
        <v>358</v>
      </c>
      <c r="C83" s="118"/>
      <c r="D83" s="116" t="s">
        <v>293</v>
      </c>
      <c r="E83" s="117"/>
      <c r="F83" s="117"/>
      <c r="G83" s="118"/>
      <c r="H83" s="34">
        <v>65</v>
      </c>
    </row>
    <row r="84" spans="1:8" ht="14.45" customHeight="1">
      <c r="A84" s="30">
        <v>65</v>
      </c>
      <c r="B84" s="116" t="s">
        <v>359</v>
      </c>
      <c r="C84" s="118"/>
      <c r="D84" s="116" t="s">
        <v>294</v>
      </c>
      <c r="E84" s="117"/>
      <c r="F84" s="117"/>
      <c r="G84" s="118"/>
      <c r="H84" s="34">
        <v>54</v>
      </c>
    </row>
    <row r="85" spans="1:8" ht="14.45" customHeight="1">
      <c r="A85" s="30">
        <v>66</v>
      </c>
      <c r="B85" s="116" t="s">
        <v>386</v>
      </c>
      <c r="C85" s="118"/>
      <c r="D85" s="116" t="s">
        <v>387</v>
      </c>
      <c r="E85" s="117"/>
      <c r="F85" s="117"/>
      <c r="G85" s="118"/>
      <c r="H85" s="34">
        <v>68</v>
      </c>
    </row>
    <row r="86" spans="1:8" ht="14.45" customHeight="1">
      <c r="A86" s="30">
        <v>67</v>
      </c>
      <c r="B86" s="116" t="s">
        <v>388</v>
      </c>
      <c r="C86" s="118"/>
      <c r="D86" s="116" t="s">
        <v>389</v>
      </c>
      <c r="E86" s="117"/>
      <c r="F86" s="117"/>
      <c r="G86" s="118"/>
      <c r="H86" s="34">
        <v>73</v>
      </c>
    </row>
    <row r="87" spans="1:8" ht="14.45" customHeight="1">
      <c r="A87" s="30">
        <v>68</v>
      </c>
      <c r="B87" s="116" t="s">
        <v>390</v>
      </c>
      <c r="C87" s="118"/>
      <c r="D87" s="116" t="s">
        <v>391</v>
      </c>
      <c r="E87" s="117"/>
      <c r="F87" s="117"/>
      <c r="G87" s="118"/>
      <c r="H87" s="34">
        <v>82</v>
      </c>
    </row>
    <row r="88" spans="1:8" ht="14.45" customHeight="1">
      <c r="A88" s="30">
        <v>69</v>
      </c>
      <c r="B88" s="116" t="s">
        <v>392</v>
      </c>
      <c r="C88" s="118"/>
      <c r="D88" s="116" t="s">
        <v>393</v>
      </c>
      <c r="E88" s="117"/>
      <c r="F88" s="117"/>
      <c r="G88" s="118"/>
      <c r="H88" s="34">
        <v>65</v>
      </c>
    </row>
    <row r="89" spans="1:8" ht="14.45" customHeight="1">
      <c r="A89" s="30">
        <v>70</v>
      </c>
      <c r="B89" s="116" t="s">
        <v>394</v>
      </c>
      <c r="C89" s="118"/>
      <c r="D89" s="116" t="s">
        <v>395</v>
      </c>
      <c r="E89" s="117"/>
      <c r="F89" s="117"/>
      <c r="G89" s="118"/>
      <c r="H89" s="34">
        <v>51</v>
      </c>
    </row>
    <row r="90" spans="1:8" ht="14.45" customHeight="1">
      <c r="A90" s="30">
        <v>71</v>
      </c>
      <c r="B90" s="116" t="s">
        <v>396</v>
      </c>
      <c r="C90" s="118"/>
      <c r="D90" s="116" t="s">
        <v>397</v>
      </c>
      <c r="E90" s="117"/>
      <c r="F90" s="117"/>
      <c r="G90" s="118"/>
      <c r="H90" s="34">
        <v>50</v>
      </c>
    </row>
    <row r="91" spans="1:8" ht="14.45" customHeight="1">
      <c r="A91" s="30">
        <v>72</v>
      </c>
      <c r="B91" s="116" t="s">
        <v>398</v>
      </c>
      <c r="C91" s="118"/>
      <c r="D91" s="116" t="s">
        <v>399</v>
      </c>
      <c r="E91" s="117"/>
      <c r="F91" s="117"/>
      <c r="G91" s="118"/>
      <c r="H91" s="34">
        <v>49</v>
      </c>
    </row>
    <row r="92" spans="1:8" ht="14.45" customHeight="1">
      <c r="A92" s="30">
        <v>73</v>
      </c>
      <c r="B92" s="116" t="s">
        <v>400</v>
      </c>
      <c r="C92" s="118"/>
      <c r="D92" s="116" t="s">
        <v>401</v>
      </c>
      <c r="E92" s="117"/>
      <c r="F92" s="117"/>
      <c r="G92" s="118"/>
      <c r="H92" s="34">
        <v>33</v>
      </c>
    </row>
    <row r="93" spans="1:8" ht="14.45" customHeight="1">
      <c r="A93" s="30">
        <v>74</v>
      </c>
      <c r="B93" s="116" t="s">
        <v>402</v>
      </c>
      <c r="C93" s="118"/>
      <c r="D93" s="116" t="s">
        <v>403</v>
      </c>
      <c r="E93" s="117"/>
      <c r="F93" s="117"/>
      <c r="G93" s="118"/>
      <c r="H93" s="34">
        <v>67</v>
      </c>
    </row>
    <row r="94" spans="1:8" ht="14.45" customHeight="1">
      <c r="A94" s="30">
        <v>75</v>
      </c>
      <c r="B94" s="116" t="s">
        <v>404</v>
      </c>
      <c r="C94" s="118"/>
      <c r="D94" s="116" t="s">
        <v>405</v>
      </c>
      <c r="E94" s="117"/>
      <c r="F94" s="117"/>
      <c r="G94" s="118"/>
      <c r="H94" s="34">
        <v>78</v>
      </c>
    </row>
    <row r="95" spans="1:8" ht="14.45" customHeight="1">
      <c r="A95" s="30">
        <v>76</v>
      </c>
      <c r="B95" s="116" t="s">
        <v>406</v>
      </c>
      <c r="C95" s="118"/>
      <c r="D95" s="116" t="s">
        <v>407</v>
      </c>
      <c r="E95" s="117"/>
      <c r="F95" s="117"/>
      <c r="G95" s="118"/>
      <c r="H95" s="34">
        <v>64</v>
      </c>
    </row>
    <row r="96" spans="1:8" ht="14.45" customHeight="1">
      <c r="A96" s="30">
        <v>77</v>
      </c>
      <c r="B96" s="116" t="s">
        <v>408</v>
      </c>
      <c r="C96" s="118"/>
      <c r="D96" s="116" t="s">
        <v>409</v>
      </c>
      <c r="E96" s="117"/>
      <c r="F96" s="117"/>
      <c r="G96" s="118"/>
      <c r="H96" s="34">
        <v>56</v>
      </c>
    </row>
    <row r="97" spans="1:8" ht="14.45" customHeight="1">
      <c r="A97" s="30">
        <v>78</v>
      </c>
      <c r="B97" s="116" t="s">
        <v>410</v>
      </c>
      <c r="C97" s="118"/>
      <c r="D97" s="116" t="s">
        <v>411</v>
      </c>
      <c r="E97" s="117"/>
      <c r="F97" s="117"/>
      <c r="G97" s="118"/>
      <c r="H97" s="34">
        <v>49</v>
      </c>
    </row>
    <row r="98" spans="1:8" ht="14.45" customHeight="1">
      <c r="A98" s="30">
        <v>79</v>
      </c>
      <c r="B98" s="116" t="s">
        <v>412</v>
      </c>
      <c r="C98" s="118"/>
      <c r="D98" s="116" t="s">
        <v>413</v>
      </c>
      <c r="E98" s="117"/>
      <c r="F98" s="117"/>
      <c r="G98" s="118"/>
      <c r="H98" s="34">
        <v>55</v>
      </c>
    </row>
    <row r="99" spans="1:8" ht="14.45" customHeight="1">
      <c r="A99" s="30">
        <v>80</v>
      </c>
      <c r="B99" s="116" t="s">
        <v>414</v>
      </c>
      <c r="C99" s="118"/>
      <c r="D99" s="116" t="s">
        <v>415</v>
      </c>
      <c r="E99" s="117"/>
      <c r="F99" s="117"/>
      <c r="G99" s="118"/>
      <c r="H99" s="34">
        <v>35</v>
      </c>
    </row>
    <row r="100" spans="1:8" ht="14.45" customHeight="1">
      <c r="A100" s="30">
        <v>81</v>
      </c>
      <c r="B100" s="116" t="s">
        <v>416</v>
      </c>
      <c r="C100" s="118"/>
      <c r="D100" s="116" t="s">
        <v>417</v>
      </c>
      <c r="E100" s="117"/>
      <c r="F100" s="117"/>
      <c r="G100" s="118"/>
      <c r="H100" s="34">
        <v>64</v>
      </c>
    </row>
    <row r="101" spans="1:8" ht="14.45" customHeight="1">
      <c r="A101" s="30">
        <v>82</v>
      </c>
      <c r="B101" s="116" t="s">
        <v>418</v>
      </c>
      <c r="C101" s="118"/>
      <c r="D101" s="116" t="s">
        <v>419</v>
      </c>
      <c r="E101" s="117"/>
      <c r="F101" s="117"/>
      <c r="G101" s="118"/>
      <c r="H101" s="34">
        <v>56</v>
      </c>
    </row>
    <row r="102" spans="1:8" ht="14.45" customHeight="1">
      <c r="A102" s="30">
        <v>83</v>
      </c>
      <c r="B102" s="116" t="s">
        <v>420</v>
      </c>
      <c r="C102" s="118"/>
      <c r="D102" s="116" t="s">
        <v>421</v>
      </c>
      <c r="E102" s="117"/>
      <c r="F102" s="117"/>
      <c r="G102" s="118"/>
      <c r="H102" s="34">
        <v>69</v>
      </c>
    </row>
    <row r="103" spans="1:8" ht="14.45" customHeight="1">
      <c r="A103" s="30">
        <v>64</v>
      </c>
      <c r="B103" s="119" t="s">
        <v>422</v>
      </c>
      <c r="C103" s="121"/>
      <c r="D103" s="119" t="s">
        <v>424</v>
      </c>
      <c r="E103" s="120"/>
      <c r="F103" s="120"/>
      <c r="G103" s="121"/>
      <c r="H103" s="34">
        <v>45</v>
      </c>
    </row>
    <row r="104" spans="1:8" ht="15" customHeight="1" thickBot="1">
      <c r="A104" s="31">
        <v>65</v>
      </c>
      <c r="B104" s="152" t="s">
        <v>423</v>
      </c>
      <c r="C104" s="153"/>
      <c r="D104" s="152" t="s">
        <v>425</v>
      </c>
      <c r="E104" s="154"/>
      <c r="F104" s="154"/>
      <c r="G104" s="153"/>
      <c r="H104" s="35">
        <v>45</v>
      </c>
    </row>
    <row r="105" spans="1:8" ht="15.75" thickBot="1">
      <c r="G105" s="33"/>
      <c r="H105" s="33"/>
    </row>
    <row r="106" spans="1:8" ht="14.45" customHeight="1">
      <c r="A106" s="143" t="s">
        <v>226</v>
      </c>
      <c r="B106" s="144"/>
      <c r="C106" s="145"/>
      <c r="D106" s="112" t="s">
        <v>227</v>
      </c>
      <c r="E106" s="112"/>
      <c r="F106" s="112"/>
      <c r="G106" s="112"/>
      <c r="H106" s="36">
        <f>COUNTIF(H20:H104,"&gt;="&amp;G11)</f>
        <v>55</v>
      </c>
    </row>
    <row r="107" spans="1:8">
      <c r="A107" s="146"/>
      <c r="B107" s="147"/>
      <c r="C107" s="148"/>
      <c r="D107" s="113" t="s">
        <v>228</v>
      </c>
      <c r="E107" s="113"/>
      <c r="F107" s="113"/>
      <c r="G107" s="113"/>
      <c r="H107" s="46">
        <f>ROUND(H106*100/COUNTA(B20:C104),0)</f>
        <v>65</v>
      </c>
    </row>
    <row r="108" spans="1:8" ht="15" customHeight="1" thickBot="1">
      <c r="A108" s="149"/>
      <c r="B108" s="150"/>
      <c r="C108" s="151"/>
      <c r="D108" s="114" t="s">
        <v>214</v>
      </c>
      <c r="E108" s="114"/>
      <c r="F108" s="114"/>
      <c r="G108" s="114"/>
      <c r="H108" s="37">
        <f>IF(H107&lt;C13,0,IF(H107&lt;E13,1,IF(H107&lt;G13,2,3)))</f>
        <v>2</v>
      </c>
    </row>
  </sheetData>
  <sheetProtection deleteRows="0"/>
  <mergeCells count="202">
    <mergeCell ref="B96:C96"/>
    <mergeCell ref="B97:C97"/>
    <mergeCell ref="B102:C102"/>
    <mergeCell ref="D83:G83"/>
    <mergeCell ref="D84:G84"/>
    <mergeCell ref="D85:G85"/>
    <mergeCell ref="D86:G86"/>
    <mergeCell ref="D87:G87"/>
    <mergeCell ref="D88:G88"/>
    <mergeCell ref="D89:G89"/>
    <mergeCell ref="D90:G90"/>
    <mergeCell ref="D91:G91"/>
    <mergeCell ref="D92:G92"/>
    <mergeCell ref="D93:G93"/>
    <mergeCell ref="D94:G94"/>
    <mergeCell ref="D95:G95"/>
    <mergeCell ref="D96:G96"/>
    <mergeCell ref="D97:G97"/>
    <mergeCell ref="D98:G98"/>
    <mergeCell ref="D99:G99"/>
    <mergeCell ref="D100:G100"/>
    <mergeCell ref="D101:G101"/>
    <mergeCell ref="D102:G102"/>
    <mergeCell ref="D70:G70"/>
    <mergeCell ref="D71:G71"/>
    <mergeCell ref="D72:G72"/>
    <mergeCell ref="D73:G73"/>
    <mergeCell ref="D74:G74"/>
    <mergeCell ref="A106:C108"/>
    <mergeCell ref="B80:C80"/>
    <mergeCell ref="B81:C81"/>
    <mergeCell ref="B82:C82"/>
    <mergeCell ref="B104:C104"/>
    <mergeCell ref="D104:G104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D61:G61"/>
    <mergeCell ref="D62:G62"/>
    <mergeCell ref="D63:G63"/>
    <mergeCell ref="D64:G64"/>
    <mergeCell ref="D65:G65"/>
    <mergeCell ref="D66:G66"/>
    <mergeCell ref="D67:G67"/>
    <mergeCell ref="D68:G68"/>
    <mergeCell ref="D69:G69"/>
    <mergeCell ref="D59:G59"/>
    <mergeCell ref="D60:G60"/>
    <mergeCell ref="B30:C30"/>
    <mergeCell ref="B31:C31"/>
    <mergeCell ref="B32:C32"/>
    <mergeCell ref="B33:C33"/>
    <mergeCell ref="B34:C34"/>
    <mergeCell ref="B35:C35"/>
    <mergeCell ref="B36:C36"/>
    <mergeCell ref="B41:C41"/>
    <mergeCell ref="B42:C42"/>
    <mergeCell ref="B59:C59"/>
    <mergeCell ref="B60:C60"/>
    <mergeCell ref="B49:C49"/>
    <mergeCell ref="D39:G39"/>
    <mergeCell ref="D40:G40"/>
    <mergeCell ref="D41:G41"/>
    <mergeCell ref="D42:G42"/>
    <mergeCell ref="D43:G43"/>
    <mergeCell ref="D44:G44"/>
    <mergeCell ref="D45:G45"/>
    <mergeCell ref="D46:G46"/>
    <mergeCell ref="D47:G47"/>
    <mergeCell ref="D48:G48"/>
    <mergeCell ref="D49:G49"/>
    <mergeCell ref="B53:C53"/>
    <mergeCell ref="B47:C47"/>
    <mergeCell ref="B48:C48"/>
    <mergeCell ref="B54:C54"/>
    <mergeCell ref="B55:C55"/>
    <mergeCell ref="B56:C56"/>
    <mergeCell ref="B57:C57"/>
    <mergeCell ref="B58:C58"/>
    <mergeCell ref="D50:G50"/>
    <mergeCell ref="D51:G51"/>
    <mergeCell ref="D52:G52"/>
    <mergeCell ref="D53:G53"/>
    <mergeCell ref="B50:C50"/>
    <mergeCell ref="B51:C51"/>
    <mergeCell ref="B52:C52"/>
    <mergeCell ref="D54:G54"/>
    <mergeCell ref="D55:G55"/>
    <mergeCell ref="D56:G56"/>
    <mergeCell ref="D57:G57"/>
    <mergeCell ref="D58:G58"/>
    <mergeCell ref="B103:C103"/>
    <mergeCell ref="B73:C73"/>
    <mergeCell ref="B74:C74"/>
    <mergeCell ref="B75:C75"/>
    <mergeCell ref="B76:C76"/>
    <mergeCell ref="B71:C71"/>
    <mergeCell ref="B72:C72"/>
    <mergeCell ref="B61:C61"/>
    <mergeCell ref="B62:C62"/>
    <mergeCell ref="B63:C63"/>
    <mergeCell ref="B64:C64"/>
    <mergeCell ref="B77:C77"/>
    <mergeCell ref="B78:C78"/>
    <mergeCell ref="B79:C79"/>
    <mergeCell ref="B65:C65"/>
    <mergeCell ref="B66:C66"/>
    <mergeCell ref="B67:C67"/>
    <mergeCell ref="B68:C68"/>
    <mergeCell ref="B69:C69"/>
    <mergeCell ref="B70:C70"/>
    <mergeCell ref="B98:C98"/>
    <mergeCell ref="B99:C99"/>
    <mergeCell ref="B100:C100"/>
    <mergeCell ref="B101:C101"/>
    <mergeCell ref="B37:C37"/>
    <mergeCell ref="B38:C38"/>
    <mergeCell ref="B39:C39"/>
    <mergeCell ref="B40:C40"/>
    <mergeCell ref="B44:C44"/>
    <mergeCell ref="B45:C45"/>
    <mergeCell ref="B46:C46"/>
    <mergeCell ref="B43:C43"/>
    <mergeCell ref="B29:C29"/>
    <mergeCell ref="D29:G29"/>
    <mergeCell ref="A14:B15"/>
    <mergeCell ref="G10:H10"/>
    <mergeCell ref="G11:H11"/>
    <mergeCell ref="C14:D14"/>
    <mergeCell ref="E14:F14"/>
    <mergeCell ref="E15:F15"/>
    <mergeCell ref="G14:H14"/>
    <mergeCell ref="B21:C21"/>
    <mergeCell ref="B22:C22"/>
    <mergeCell ref="B23:C23"/>
    <mergeCell ref="B26:C26"/>
    <mergeCell ref="B27:C27"/>
    <mergeCell ref="B28:C28"/>
    <mergeCell ref="D21:G21"/>
    <mergeCell ref="D22:G22"/>
    <mergeCell ref="D23:G23"/>
    <mergeCell ref="D24:G24"/>
    <mergeCell ref="D25:G25"/>
    <mergeCell ref="D26:G26"/>
    <mergeCell ref="D27:G27"/>
    <mergeCell ref="D28:G28"/>
    <mergeCell ref="B24:C24"/>
    <mergeCell ref="B25:C25"/>
    <mergeCell ref="A1:H1"/>
    <mergeCell ref="A2:H2"/>
    <mergeCell ref="A3:H3"/>
    <mergeCell ref="A7:C7"/>
    <mergeCell ref="D7:H7"/>
    <mergeCell ref="A8:C8"/>
    <mergeCell ref="D8:H8"/>
    <mergeCell ref="D19:G19"/>
    <mergeCell ref="D20:G20"/>
    <mergeCell ref="B19:C19"/>
    <mergeCell ref="B20:C20"/>
    <mergeCell ref="C12:D12"/>
    <mergeCell ref="C13:D13"/>
    <mergeCell ref="A12:B13"/>
    <mergeCell ref="E12:F12"/>
    <mergeCell ref="E13:F13"/>
    <mergeCell ref="G12:H12"/>
    <mergeCell ref="G13:H13"/>
    <mergeCell ref="A10:B11"/>
    <mergeCell ref="A17:H17"/>
    <mergeCell ref="C15:D15"/>
    <mergeCell ref="G15:H15"/>
    <mergeCell ref="A5:H5"/>
    <mergeCell ref="D30:G30"/>
    <mergeCell ref="D31:G31"/>
    <mergeCell ref="D32:G32"/>
    <mergeCell ref="D33:G33"/>
    <mergeCell ref="D34:G34"/>
    <mergeCell ref="D35:G35"/>
    <mergeCell ref="D36:G36"/>
    <mergeCell ref="D37:G37"/>
    <mergeCell ref="D38:G38"/>
    <mergeCell ref="D106:G106"/>
    <mergeCell ref="D107:G107"/>
    <mergeCell ref="D108:G108"/>
    <mergeCell ref="D75:G75"/>
    <mergeCell ref="D76:G76"/>
    <mergeCell ref="D77:G77"/>
    <mergeCell ref="D78:G78"/>
    <mergeCell ref="D79:G79"/>
    <mergeCell ref="D80:G80"/>
    <mergeCell ref="D81:G81"/>
    <mergeCell ref="D82:G82"/>
    <mergeCell ref="D103:G103"/>
  </mergeCells>
  <printOptions horizontalCentered="1"/>
  <pageMargins left="0.6" right="0.6" top="0.8" bottom="0.8" header="0.6" footer="0.6"/>
  <pageSetup paperSize="9" orientation="portrait" r:id="rId1"/>
  <headerFooter>
    <oddHeader>&amp;RI2IT / ACAD / AT / 02   Ver  01</oddHeader>
    <oddFooter>&amp;R&amp;"Bookman Old Style,Regular"&amp;10Sign of Faculty:______________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05"/>
  <sheetViews>
    <sheetView topLeftCell="A91" zoomScale="90" zoomScaleNormal="90" workbookViewId="0">
      <selection activeCell="C109" sqref="C109"/>
    </sheetView>
  </sheetViews>
  <sheetFormatPr defaultColWidth="9.140625" defaultRowHeight="15"/>
  <cols>
    <col min="1" max="1" width="10.5703125" style="50" customWidth="1"/>
    <col min="2" max="2" width="24.5703125" style="50" customWidth="1"/>
    <col min="3" max="3" width="8.5703125" style="50" customWidth="1"/>
    <col min="4" max="21" width="5.28515625" style="50" customWidth="1"/>
    <col min="22" max="16384" width="9.140625" style="50"/>
  </cols>
  <sheetData>
    <row r="1" spans="1:21" ht="39.950000000000003" customHeight="1">
      <c r="A1" s="190" t="s">
        <v>193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</row>
    <row r="2" spans="1:21" ht="18.75">
      <c r="A2" s="192" t="s">
        <v>194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</row>
    <row r="3" spans="1:21" ht="19.5" thickBot="1">
      <c r="A3" s="193" t="s">
        <v>439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</row>
    <row r="4" spans="1:21" ht="6.95" customHeight="1" thickTop="1" thickBot="1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</row>
    <row r="5" spans="1:21" ht="20.25" thickTop="1" thickBot="1">
      <c r="A5" s="194" t="s">
        <v>427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</row>
    <row r="6" spans="1:21" ht="6.6" customHeight="1" thickTop="1" thickBot="1">
      <c r="A6" s="180"/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</row>
    <row r="7" spans="1:21">
      <c r="A7" s="195" t="s">
        <v>12</v>
      </c>
      <c r="B7" s="196"/>
      <c r="C7" s="196"/>
      <c r="D7" s="196"/>
      <c r="E7" s="196"/>
      <c r="F7" s="196"/>
      <c r="G7" s="196"/>
      <c r="H7" s="196"/>
      <c r="I7" s="197"/>
      <c r="J7" s="52"/>
      <c r="K7" s="198" t="s">
        <v>428</v>
      </c>
      <c r="L7" s="196"/>
      <c r="M7" s="196"/>
      <c r="N7" s="196"/>
      <c r="O7" s="196"/>
      <c r="P7" s="196"/>
      <c r="Q7" s="196"/>
      <c r="R7" s="196"/>
      <c r="S7" s="196"/>
      <c r="T7" s="196"/>
      <c r="U7" s="197"/>
    </row>
    <row r="8" spans="1:21" ht="15.75" thickBot="1">
      <c r="A8" s="183" t="s">
        <v>384</v>
      </c>
      <c r="B8" s="184"/>
      <c r="C8" s="184"/>
      <c r="D8" s="184"/>
      <c r="E8" s="184"/>
      <c r="F8" s="184"/>
      <c r="G8" s="184"/>
      <c r="H8" s="184"/>
      <c r="I8" s="185"/>
      <c r="J8" s="53"/>
      <c r="K8" s="186" t="s">
        <v>13</v>
      </c>
      <c r="L8" s="184"/>
      <c r="M8" s="184"/>
      <c r="N8" s="184"/>
      <c r="O8" s="184"/>
      <c r="P8" s="184"/>
      <c r="Q8" s="184"/>
      <c r="R8" s="184"/>
      <c r="S8" s="184"/>
      <c r="T8" s="184"/>
      <c r="U8" s="185"/>
    </row>
    <row r="9" spans="1:21" ht="6.6" customHeight="1" thickBot="1">
      <c r="A9" s="181"/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</row>
    <row r="10" spans="1:21">
      <c r="A10" s="201" t="s">
        <v>20</v>
      </c>
      <c r="B10" s="188"/>
      <c r="C10" s="54" t="s">
        <v>5</v>
      </c>
      <c r="D10" s="188" t="str">
        <f>'CP - 01 CO CEO Pr'!A18</f>
        <v>CO301.1</v>
      </c>
      <c r="E10" s="188"/>
      <c r="F10" s="188"/>
      <c r="G10" s="188" t="str">
        <f>'CP - 01 CO CEO Pr'!A19</f>
        <v>CO301.2</v>
      </c>
      <c r="H10" s="188"/>
      <c r="I10" s="188"/>
      <c r="J10" s="157" t="str">
        <f>'CP - 01 CO CEO Pr'!A20</f>
        <v>CO301.3</v>
      </c>
      <c r="K10" s="158"/>
      <c r="L10" s="159"/>
      <c r="M10" s="157" t="str">
        <f>'CP - 01 CO CEO Pr'!A21</f>
        <v>CO301.4</v>
      </c>
      <c r="N10" s="158"/>
      <c r="O10" s="159"/>
      <c r="P10" s="188" t="str">
        <f>'CP - 01 CO CEO Pr'!A22</f>
        <v>CO301.5</v>
      </c>
      <c r="Q10" s="188"/>
      <c r="R10" s="188"/>
      <c r="S10" s="157" t="str">
        <f>'CP - 01 CO CEO Pr'!A23</f>
        <v>CO301.6</v>
      </c>
      <c r="T10" s="158"/>
      <c r="U10" s="163"/>
    </row>
    <row r="11" spans="1:21" ht="15.75" thickBot="1">
      <c r="A11" s="202"/>
      <c r="B11" s="203"/>
      <c r="C11" s="55" t="s">
        <v>441</v>
      </c>
      <c r="D11" s="200">
        <v>50</v>
      </c>
      <c r="E11" s="200"/>
      <c r="F11" s="200"/>
      <c r="G11" s="200">
        <v>50</v>
      </c>
      <c r="H11" s="200"/>
      <c r="I11" s="200"/>
      <c r="J11" s="160">
        <v>50</v>
      </c>
      <c r="K11" s="161"/>
      <c r="L11" s="162"/>
      <c r="M11" s="160">
        <v>50</v>
      </c>
      <c r="N11" s="161"/>
      <c r="O11" s="162"/>
      <c r="P11" s="200">
        <v>50</v>
      </c>
      <c r="Q11" s="200"/>
      <c r="R11" s="200"/>
      <c r="S11" s="160">
        <v>50</v>
      </c>
      <c r="T11" s="161"/>
      <c r="U11" s="162"/>
    </row>
    <row r="12" spans="1:21" ht="8.4499999999999993" customHeight="1">
      <c r="A12" s="56"/>
      <c r="B12" s="56"/>
      <c r="C12" s="57"/>
      <c r="D12" s="56"/>
      <c r="E12" s="59"/>
      <c r="F12" s="56"/>
      <c r="G12" s="56"/>
      <c r="H12" s="59"/>
      <c r="I12" s="56"/>
      <c r="J12" s="59"/>
      <c r="K12" s="56"/>
      <c r="L12" s="56"/>
      <c r="M12" s="59"/>
      <c r="N12" s="56"/>
      <c r="O12" s="56"/>
      <c r="P12" s="56"/>
      <c r="Q12" s="59"/>
      <c r="R12" s="56"/>
      <c r="S12" s="59"/>
      <c r="T12" s="56"/>
      <c r="U12" s="56"/>
    </row>
    <row r="13" spans="1:21" ht="31.5" customHeight="1">
      <c r="A13" s="85" t="s">
        <v>214</v>
      </c>
      <c r="B13" s="87"/>
      <c r="C13" s="87"/>
      <c r="D13" s="58" t="s">
        <v>376</v>
      </c>
      <c r="E13" s="58" t="s">
        <v>377</v>
      </c>
      <c r="F13" s="58" t="s">
        <v>378</v>
      </c>
      <c r="G13" s="164" t="str">
        <f>CONCATENATE("More than ",E14, " % students achieved the Goal")</f>
        <v>More than 60 % students achieved the Goal</v>
      </c>
      <c r="H13" s="165"/>
      <c r="I13" s="165"/>
      <c r="J13" s="165"/>
      <c r="K13" s="165"/>
      <c r="L13" s="165" t="str">
        <f>CONCATENATE("More than ",E14, " % students achieved the Goal")</f>
        <v>More than 60 % students achieved the Goal</v>
      </c>
      <c r="M13" s="165"/>
      <c r="N13" s="165"/>
      <c r="O13" s="165"/>
      <c r="P13" s="168"/>
      <c r="Q13" s="164" t="str">
        <f>CONCATENATE("More than ",F14, " % students achieved the Goal")</f>
        <v>More than 70 % students achieved the Goal</v>
      </c>
      <c r="R13" s="165"/>
      <c r="S13" s="165"/>
      <c r="T13" s="165"/>
      <c r="U13" s="168"/>
    </row>
    <row r="14" spans="1:21" ht="16.5" customHeight="1">
      <c r="A14" s="86"/>
      <c r="B14" s="88"/>
      <c r="C14" s="88"/>
      <c r="D14" s="58">
        <v>50</v>
      </c>
      <c r="E14" s="58">
        <v>60</v>
      </c>
      <c r="F14" s="58">
        <v>70</v>
      </c>
      <c r="G14" s="166" t="s">
        <v>376</v>
      </c>
      <c r="H14" s="167"/>
      <c r="I14" s="167"/>
      <c r="J14" s="167"/>
      <c r="K14" s="167"/>
      <c r="L14" s="167" t="s">
        <v>377</v>
      </c>
      <c r="M14" s="167"/>
      <c r="N14" s="167"/>
      <c r="O14" s="167"/>
      <c r="P14" s="169"/>
      <c r="Q14" s="166" t="s">
        <v>378</v>
      </c>
      <c r="R14" s="167"/>
      <c r="S14" s="167"/>
      <c r="T14" s="167"/>
      <c r="U14" s="169"/>
    </row>
    <row r="15" spans="1:21" ht="8.4499999999999993" customHeight="1" thickBot="1">
      <c r="A15" s="182"/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</row>
    <row r="16" spans="1:21" ht="39" customHeight="1" thickBot="1">
      <c r="A16" s="60" t="s">
        <v>4</v>
      </c>
      <c r="B16" s="199">
        <f>COUNTA(B18:B94)</f>
        <v>77</v>
      </c>
      <c r="C16" s="199"/>
      <c r="D16" s="189" t="str">
        <f>D10</f>
        <v>CO301.1</v>
      </c>
      <c r="E16" s="189"/>
      <c r="F16" s="189"/>
      <c r="G16" s="189" t="str">
        <f>G10</f>
        <v>CO301.2</v>
      </c>
      <c r="H16" s="189"/>
      <c r="I16" s="189"/>
      <c r="J16" s="170" t="str">
        <f>J10</f>
        <v>CO301.3</v>
      </c>
      <c r="K16" s="171"/>
      <c r="L16" s="204"/>
      <c r="M16" s="170" t="str">
        <f>M10</f>
        <v>CO301.4</v>
      </c>
      <c r="N16" s="171"/>
      <c r="O16" s="204"/>
      <c r="P16" s="189" t="str">
        <f>P10</f>
        <v>CO301.5</v>
      </c>
      <c r="Q16" s="189"/>
      <c r="R16" s="189"/>
      <c r="S16" s="170" t="str">
        <f>S10</f>
        <v>CO301.6</v>
      </c>
      <c r="T16" s="171"/>
      <c r="U16" s="172"/>
    </row>
    <row r="17" spans="1:25" ht="45">
      <c r="A17" s="61" t="s">
        <v>0</v>
      </c>
      <c r="B17" s="187" t="s">
        <v>1</v>
      </c>
      <c r="C17" s="187"/>
      <c r="D17" s="62" t="s">
        <v>455</v>
      </c>
      <c r="E17" s="62" t="s">
        <v>456</v>
      </c>
      <c r="F17" s="62" t="s">
        <v>457</v>
      </c>
      <c r="G17" s="62" t="s">
        <v>458</v>
      </c>
      <c r="H17" s="62" t="s">
        <v>459</v>
      </c>
      <c r="I17" s="62" t="s">
        <v>460</v>
      </c>
      <c r="J17" s="62" t="s">
        <v>461</v>
      </c>
      <c r="K17" s="62" t="s">
        <v>462</v>
      </c>
      <c r="L17" s="62" t="s">
        <v>463</v>
      </c>
      <c r="M17" s="62" t="s">
        <v>446</v>
      </c>
      <c r="N17" s="62" t="s">
        <v>447</v>
      </c>
      <c r="O17" s="62" t="s">
        <v>448</v>
      </c>
      <c r="P17" s="62" t="s">
        <v>449</v>
      </c>
      <c r="Q17" s="62" t="s">
        <v>450</v>
      </c>
      <c r="R17" s="62" t="s">
        <v>451</v>
      </c>
      <c r="S17" s="62" t="s">
        <v>452</v>
      </c>
      <c r="T17" s="62" t="s">
        <v>453</v>
      </c>
      <c r="U17" s="62" t="s">
        <v>454</v>
      </c>
      <c r="W17" s="175" t="s">
        <v>212</v>
      </c>
      <c r="X17" s="175"/>
      <c r="Y17" s="175"/>
    </row>
    <row r="18" spans="1:25">
      <c r="A18" s="19" t="s">
        <v>23</v>
      </c>
      <c r="B18" s="177" t="s">
        <v>100</v>
      </c>
      <c r="C18" s="178"/>
      <c r="D18" s="63">
        <v>6</v>
      </c>
      <c r="E18" s="63"/>
      <c r="F18" s="63">
        <v>6</v>
      </c>
      <c r="G18" s="63">
        <v>6</v>
      </c>
      <c r="H18" s="63"/>
      <c r="I18" s="63">
        <v>6</v>
      </c>
      <c r="J18" s="63"/>
      <c r="K18" s="63">
        <v>6</v>
      </c>
      <c r="L18" s="63">
        <v>6</v>
      </c>
      <c r="M18" s="63"/>
      <c r="N18" s="63">
        <v>6</v>
      </c>
      <c r="O18" s="63">
        <v>6</v>
      </c>
      <c r="P18" s="63">
        <v>6</v>
      </c>
      <c r="Q18" s="63"/>
      <c r="R18" s="63">
        <v>6</v>
      </c>
      <c r="S18" s="63"/>
      <c r="T18" s="63">
        <v>6</v>
      </c>
      <c r="U18" s="64">
        <v>6</v>
      </c>
      <c r="W18" s="175"/>
      <c r="X18" s="175"/>
      <c r="Y18" s="175"/>
    </row>
    <row r="19" spans="1:25">
      <c r="A19" s="19" t="s">
        <v>24</v>
      </c>
      <c r="B19" s="177" t="s">
        <v>101</v>
      </c>
      <c r="C19" s="178"/>
      <c r="D19" s="65">
        <v>7</v>
      </c>
      <c r="E19" s="65"/>
      <c r="F19" s="65">
        <v>7</v>
      </c>
      <c r="G19" s="65">
        <v>7</v>
      </c>
      <c r="H19" s="65"/>
      <c r="I19" s="65">
        <v>7</v>
      </c>
      <c r="J19" s="65"/>
      <c r="K19" s="65">
        <v>7</v>
      </c>
      <c r="L19" s="65">
        <v>7</v>
      </c>
      <c r="M19" s="65"/>
      <c r="N19" s="65">
        <v>7</v>
      </c>
      <c r="O19" s="65">
        <v>7</v>
      </c>
      <c r="P19" s="65">
        <v>7</v>
      </c>
      <c r="Q19" s="65"/>
      <c r="R19" s="65">
        <v>7</v>
      </c>
      <c r="S19" s="65"/>
      <c r="T19" s="65">
        <v>7</v>
      </c>
      <c r="U19" s="66">
        <v>7</v>
      </c>
      <c r="W19" s="175"/>
      <c r="X19" s="175"/>
      <c r="Y19" s="175"/>
    </row>
    <row r="20" spans="1:25">
      <c r="A20" s="19" t="s">
        <v>25</v>
      </c>
      <c r="B20" s="177" t="s">
        <v>102</v>
      </c>
      <c r="C20" s="178"/>
      <c r="D20" s="65">
        <v>8</v>
      </c>
      <c r="E20" s="65"/>
      <c r="F20" s="65">
        <v>8</v>
      </c>
      <c r="G20" s="65">
        <v>8</v>
      </c>
      <c r="H20" s="65"/>
      <c r="I20" s="65">
        <v>8</v>
      </c>
      <c r="J20" s="65"/>
      <c r="K20" s="65">
        <v>8</v>
      </c>
      <c r="L20" s="65">
        <v>8</v>
      </c>
      <c r="M20" s="65"/>
      <c r="N20" s="65">
        <v>8</v>
      </c>
      <c r="O20" s="65">
        <v>8</v>
      </c>
      <c r="P20" s="65">
        <v>8</v>
      </c>
      <c r="Q20" s="65"/>
      <c r="R20" s="65">
        <v>8</v>
      </c>
      <c r="S20" s="65"/>
      <c r="T20" s="65">
        <v>8</v>
      </c>
      <c r="U20" s="66">
        <v>8</v>
      </c>
      <c r="W20" s="175"/>
      <c r="X20" s="175"/>
      <c r="Y20" s="175"/>
    </row>
    <row r="21" spans="1:25">
      <c r="A21" s="19" t="s">
        <v>26</v>
      </c>
      <c r="B21" s="177" t="s">
        <v>103</v>
      </c>
      <c r="C21" s="178"/>
      <c r="D21" s="65">
        <v>6</v>
      </c>
      <c r="E21" s="65"/>
      <c r="F21" s="65">
        <v>6</v>
      </c>
      <c r="G21" s="65">
        <v>6</v>
      </c>
      <c r="H21" s="65"/>
      <c r="I21" s="65">
        <v>6</v>
      </c>
      <c r="J21" s="65"/>
      <c r="K21" s="65">
        <v>6</v>
      </c>
      <c r="L21" s="65">
        <v>6</v>
      </c>
      <c r="M21" s="65"/>
      <c r="N21" s="65">
        <v>6</v>
      </c>
      <c r="O21" s="65">
        <v>6</v>
      </c>
      <c r="P21" s="65">
        <v>6</v>
      </c>
      <c r="Q21" s="65"/>
      <c r="R21" s="65">
        <v>6</v>
      </c>
      <c r="S21" s="65"/>
      <c r="T21" s="65">
        <v>6</v>
      </c>
      <c r="U21" s="66">
        <v>6</v>
      </c>
      <c r="W21" s="175"/>
      <c r="X21" s="175"/>
      <c r="Y21" s="175"/>
    </row>
    <row r="22" spans="1:25">
      <c r="A22" s="19" t="s">
        <v>27</v>
      </c>
      <c r="B22" s="177" t="s">
        <v>104</v>
      </c>
      <c r="C22" s="178"/>
      <c r="D22" s="65">
        <v>5</v>
      </c>
      <c r="E22" s="65"/>
      <c r="F22" s="65">
        <v>5</v>
      </c>
      <c r="G22" s="65">
        <v>5</v>
      </c>
      <c r="H22" s="65"/>
      <c r="I22" s="65">
        <v>5</v>
      </c>
      <c r="J22" s="65"/>
      <c r="K22" s="65">
        <v>5</v>
      </c>
      <c r="L22" s="65">
        <v>5</v>
      </c>
      <c r="M22" s="65"/>
      <c r="N22" s="65">
        <v>5</v>
      </c>
      <c r="O22" s="65">
        <v>5</v>
      </c>
      <c r="P22" s="65">
        <v>5</v>
      </c>
      <c r="Q22" s="65"/>
      <c r="R22" s="65">
        <v>5</v>
      </c>
      <c r="S22" s="65"/>
      <c r="T22" s="65">
        <v>5</v>
      </c>
      <c r="U22" s="66">
        <v>5</v>
      </c>
      <c r="W22" s="175"/>
      <c r="X22" s="175"/>
      <c r="Y22" s="175"/>
    </row>
    <row r="23" spans="1:25">
      <c r="A23" s="19" t="s">
        <v>28</v>
      </c>
      <c r="B23" s="177" t="s">
        <v>105</v>
      </c>
      <c r="C23" s="178"/>
      <c r="D23" s="65">
        <v>7</v>
      </c>
      <c r="E23" s="65"/>
      <c r="F23" s="65">
        <v>7</v>
      </c>
      <c r="G23" s="65">
        <v>7</v>
      </c>
      <c r="H23" s="65"/>
      <c r="I23" s="65">
        <v>7</v>
      </c>
      <c r="J23" s="65"/>
      <c r="K23" s="65">
        <v>7</v>
      </c>
      <c r="L23" s="65">
        <v>7</v>
      </c>
      <c r="M23" s="65"/>
      <c r="N23" s="65">
        <v>7</v>
      </c>
      <c r="O23" s="65">
        <v>7</v>
      </c>
      <c r="P23" s="65">
        <v>7</v>
      </c>
      <c r="Q23" s="65"/>
      <c r="R23" s="65">
        <v>7</v>
      </c>
      <c r="S23" s="65"/>
      <c r="T23" s="65">
        <v>7</v>
      </c>
      <c r="U23" s="66">
        <v>7</v>
      </c>
      <c r="W23" s="175"/>
      <c r="X23" s="175"/>
      <c r="Y23" s="175"/>
    </row>
    <row r="24" spans="1:25">
      <c r="A24" s="19" t="s">
        <v>29</v>
      </c>
      <c r="B24" s="177" t="s">
        <v>106</v>
      </c>
      <c r="C24" s="178"/>
      <c r="D24" s="65">
        <v>8</v>
      </c>
      <c r="E24" s="65"/>
      <c r="F24" s="65">
        <v>8</v>
      </c>
      <c r="G24" s="65">
        <v>8</v>
      </c>
      <c r="H24" s="65"/>
      <c r="I24" s="65">
        <v>8</v>
      </c>
      <c r="J24" s="65"/>
      <c r="K24" s="65">
        <v>8</v>
      </c>
      <c r="L24" s="65">
        <v>8</v>
      </c>
      <c r="M24" s="65"/>
      <c r="N24" s="65">
        <v>8</v>
      </c>
      <c r="O24" s="65">
        <v>8</v>
      </c>
      <c r="P24" s="65">
        <v>8</v>
      </c>
      <c r="Q24" s="65"/>
      <c r="R24" s="65">
        <v>8</v>
      </c>
      <c r="S24" s="65"/>
      <c r="T24" s="65">
        <v>8</v>
      </c>
      <c r="U24" s="66">
        <v>8</v>
      </c>
      <c r="W24" s="175"/>
      <c r="X24" s="175"/>
      <c r="Y24" s="175"/>
    </row>
    <row r="25" spans="1:25">
      <c r="A25" s="19" t="s">
        <v>30</v>
      </c>
      <c r="B25" s="177" t="s">
        <v>107</v>
      </c>
      <c r="C25" s="178"/>
      <c r="D25" s="65">
        <v>9</v>
      </c>
      <c r="E25" s="65"/>
      <c r="F25" s="65">
        <v>9</v>
      </c>
      <c r="G25" s="65">
        <v>9</v>
      </c>
      <c r="H25" s="65"/>
      <c r="I25" s="65">
        <v>9</v>
      </c>
      <c r="J25" s="65"/>
      <c r="K25" s="65">
        <v>9</v>
      </c>
      <c r="L25" s="65">
        <v>9</v>
      </c>
      <c r="M25" s="65"/>
      <c r="N25" s="65">
        <v>9</v>
      </c>
      <c r="O25" s="65">
        <v>9</v>
      </c>
      <c r="P25" s="65">
        <v>9</v>
      </c>
      <c r="Q25" s="65"/>
      <c r="R25" s="65">
        <v>9</v>
      </c>
      <c r="S25" s="65"/>
      <c r="T25" s="65">
        <v>9</v>
      </c>
      <c r="U25" s="66">
        <v>9</v>
      </c>
      <c r="W25" s="175"/>
      <c r="X25" s="175"/>
      <c r="Y25" s="175"/>
    </row>
    <row r="26" spans="1:25">
      <c r="A26" s="19" t="s">
        <v>31</v>
      </c>
      <c r="B26" s="177" t="s">
        <v>108</v>
      </c>
      <c r="C26" s="178"/>
      <c r="D26" s="65">
        <v>6</v>
      </c>
      <c r="E26" s="63"/>
      <c r="F26" s="63">
        <v>6</v>
      </c>
      <c r="G26" s="63">
        <v>6</v>
      </c>
      <c r="H26" s="63"/>
      <c r="I26" s="65">
        <v>6</v>
      </c>
      <c r="J26" s="65"/>
      <c r="K26" s="65">
        <v>6</v>
      </c>
      <c r="L26" s="63">
        <v>6</v>
      </c>
      <c r="M26" s="63"/>
      <c r="N26" s="63">
        <v>6</v>
      </c>
      <c r="O26" s="65">
        <v>6</v>
      </c>
      <c r="P26" s="65">
        <v>6</v>
      </c>
      <c r="Q26" s="63"/>
      <c r="R26" s="63">
        <v>6</v>
      </c>
      <c r="S26" s="63"/>
      <c r="T26" s="63">
        <v>6</v>
      </c>
      <c r="U26" s="64">
        <v>6</v>
      </c>
      <c r="W26" s="175"/>
      <c r="X26" s="175"/>
      <c r="Y26" s="175"/>
    </row>
    <row r="27" spans="1:25">
      <c r="A27" s="19" t="s">
        <v>32</v>
      </c>
      <c r="B27" s="177" t="s">
        <v>109</v>
      </c>
      <c r="C27" s="178"/>
      <c r="D27" s="65">
        <v>9</v>
      </c>
      <c r="E27" s="65"/>
      <c r="F27" s="65">
        <v>7</v>
      </c>
      <c r="G27" s="65">
        <v>7</v>
      </c>
      <c r="H27" s="65"/>
      <c r="I27" s="65">
        <v>9</v>
      </c>
      <c r="J27" s="65"/>
      <c r="K27" s="65">
        <v>9</v>
      </c>
      <c r="L27" s="65">
        <v>7</v>
      </c>
      <c r="M27" s="65"/>
      <c r="N27" s="65">
        <v>7</v>
      </c>
      <c r="O27" s="65">
        <v>9</v>
      </c>
      <c r="P27" s="65">
        <v>9</v>
      </c>
      <c r="Q27" s="65"/>
      <c r="R27" s="65">
        <v>7</v>
      </c>
      <c r="S27" s="65"/>
      <c r="T27" s="65">
        <v>7</v>
      </c>
      <c r="U27" s="66">
        <v>7</v>
      </c>
    </row>
    <row r="28" spans="1:25">
      <c r="A28" s="19" t="s">
        <v>33</v>
      </c>
      <c r="B28" s="177" t="s">
        <v>110</v>
      </c>
      <c r="C28" s="178"/>
      <c r="D28" s="65">
        <v>6</v>
      </c>
      <c r="E28" s="65"/>
      <c r="F28" s="65">
        <v>8</v>
      </c>
      <c r="G28" s="65">
        <v>8</v>
      </c>
      <c r="H28" s="65"/>
      <c r="I28" s="65">
        <v>6</v>
      </c>
      <c r="J28" s="65"/>
      <c r="K28" s="65">
        <v>6</v>
      </c>
      <c r="L28" s="65">
        <v>8</v>
      </c>
      <c r="M28" s="65"/>
      <c r="N28" s="65">
        <v>8</v>
      </c>
      <c r="O28" s="65">
        <v>6</v>
      </c>
      <c r="P28" s="65">
        <v>6</v>
      </c>
      <c r="Q28" s="65"/>
      <c r="R28" s="65">
        <v>8</v>
      </c>
      <c r="S28" s="65"/>
      <c r="T28" s="65">
        <v>8</v>
      </c>
      <c r="U28" s="66">
        <v>8</v>
      </c>
      <c r="W28" s="176" t="s">
        <v>213</v>
      </c>
      <c r="X28" s="176"/>
      <c r="Y28" s="176"/>
    </row>
    <row r="29" spans="1:25">
      <c r="A29" s="19" t="s">
        <v>34</v>
      </c>
      <c r="B29" s="177" t="s">
        <v>111</v>
      </c>
      <c r="C29" s="178"/>
      <c r="D29" s="65">
        <v>5</v>
      </c>
      <c r="E29" s="65"/>
      <c r="F29" s="65">
        <v>6</v>
      </c>
      <c r="G29" s="65">
        <v>6</v>
      </c>
      <c r="H29" s="65"/>
      <c r="I29" s="65">
        <v>5</v>
      </c>
      <c r="J29" s="65"/>
      <c r="K29" s="65">
        <v>5</v>
      </c>
      <c r="L29" s="65">
        <v>6</v>
      </c>
      <c r="M29" s="65"/>
      <c r="N29" s="65">
        <v>6</v>
      </c>
      <c r="O29" s="65">
        <v>5</v>
      </c>
      <c r="P29" s="65">
        <v>5</v>
      </c>
      <c r="Q29" s="65"/>
      <c r="R29" s="65">
        <v>6</v>
      </c>
      <c r="S29" s="65"/>
      <c r="T29" s="65">
        <v>6</v>
      </c>
      <c r="U29" s="66">
        <v>6</v>
      </c>
      <c r="W29" s="176"/>
      <c r="X29" s="176"/>
      <c r="Y29" s="176"/>
    </row>
    <row r="30" spans="1:25">
      <c r="A30" s="19" t="s">
        <v>35</v>
      </c>
      <c r="B30" s="177" t="s">
        <v>112</v>
      </c>
      <c r="C30" s="178"/>
      <c r="D30" s="65">
        <v>7</v>
      </c>
      <c r="E30" s="65"/>
      <c r="F30" s="65">
        <v>5</v>
      </c>
      <c r="G30" s="65">
        <v>5</v>
      </c>
      <c r="H30" s="65"/>
      <c r="I30" s="65">
        <v>7</v>
      </c>
      <c r="J30" s="65"/>
      <c r="K30" s="65">
        <v>7</v>
      </c>
      <c r="L30" s="65">
        <v>5</v>
      </c>
      <c r="M30" s="65"/>
      <c r="N30" s="65">
        <v>5</v>
      </c>
      <c r="O30" s="65">
        <v>7</v>
      </c>
      <c r="P30" s="65">
        <v>7</v>
      </c>
      <c r="Q30" s="65"/>
      <c r="R30" s="65">
        <v>5</v>
      </c>
      <c r="S30" s="65"/>
      <c r="T30" s="65">
        <v>5</v>
      </c>
      <c r="U30" s="66">
        <v>5</v>
      </c>
      <c r="W30" s="176"/>
      <c r="X30" s="176"/>
      <c r="Y30" s="176"/>
    </row>
    <row r="31" spans="1:25">
      <c r="A31" s="19" t="s">
        <v>36</v>
      </c>
      <c r="B31" s="177" t="s">
        <v>113</v>
      </c>
      <c r="C31" s="178"/>
      <c r="D31" s="65">
        <v>10</v>
      </c>
      <c r="E31" s="65"/>
      <c r="F31" s="65">
        <v>7</v>
      </c>
      <c r="G31" s="65">
        <v>7</v>
      </c>
      <c r="H31" s="65"/>
      <c r="I31" s="65">
        <v>10</v>
      </c>
      <c r="J31" s="65"/>
      <c r="K31" s="65">
        <v>10</v>
      </c>
      <c r="L31" s="65">
        <v>7</v>
      </c>
      <c r="M31" s="65"/>
      <c r="N31" s="65">
        <v>7</v>
      </c>
      <c r="O31" s="65">
        <v>10</v>
      </c>
      <c r="P31" s="65">
        <v>10</v>
      </c>
      <c r="Q31" s="65"/>
      <c r="R31" s="65">
        <v>7</v>
      </c>
      <c r="S31" s="65"/>
      <c r="T31" s="65">
        <v>7</v>
      </c>
      <c r="U31" s="66">
        <v>7</v>
      </c>
    </row>
    <row r="32" spans="1:25">
      <c r="A32" s="19" t="s">
        <v>37</v>
      </c>
      <c r="B32" s="177" t="s">
        <v>114</v>
      </c>
      <c r="C32" s="178"/>
      <c r="D32" s="65">
        <v>9</v>
      </c>
      <c r="E32" s="65"/>
      <c r="F32" s="65">
        <v>8</v>
      </c>
      <c r="G32" s="65">
        <v>8</v>
      </c>
      <c r="H32" s="65"/>
      <c r="I32" s="65">
        <v>9</v>
      </c>
      <c r="J32" s="65"/>
      <c r="K32" s="65">
        <v>9</v>
      </c>
      <c r="L32" s="65">
        <v>8</v>
      </c>
      <c r="M32" s="65"/>
      <c r="N32" s="65">
        <v>8</v>
      </c>
      <c r="O32" s="65">
        <v>9</v>
      </c>
      <c r="P32" s="65">
        <v>9</v>
      </c>
      <c r="Q32" s="65"/>
      <c r="R32" s="65">
        <v>8</v>
      </c>
      <c r="S32" s="65"/>
      <c r="T32" s="65">
        <v>8</v>
      </c>
      <c r="U32" s="66">
        <v>8</v>
      </c>
    </row>
    <row r="33" spans="1:21">
      <c r="A33" s="19" t="s">
        <v>38</v>
      </c>
      <c r="B33" s="177" t="s">
        <v>115</v>
      </c>
      <c r="C33" s="178"/>
      <c r="D33" s="65">
        <v>8</v>
      </c>
      <c r="E33" s="65"/>
      <c r="F33" s="65">
        <v>9</v>
      </c>
      <c r="G33" s="65">
        <v>9</v>
      </c>
      <c r="H33" s="65"/>
      <c r="I33" s="65">
        <v>8</v>
      </c>
      <c r="J33" s="65"/>
      <c r="K33" s="65">
        <v>8</v>
      </c>
      <c r="L33" s="65">
        <v>9</v>
      </c>
      <c r="M33" s="65"/>
      <c r="N33" s="65">
        <v>9</v>
      </c>
      <c r="O33" s="65">
        <v>8</v>
      </c>
      <c r="P33" s="65">
        <v>8</v>
      </c>
      <c r="Q33" s="65"/>
      <c r="R33" s="65">
        <v>9</v>
      </c>
      <c r="S33" s="65"/>
      <c r="T33" s="65">
        <v>9</v>
      </c>
      <c r="U33" s="66">
        <v>9</v>
      </c>
    </row>
    <row r="34" spans="1:21">
      <c r="A34" s="19" t="s">
        <v>39</v>
      </c>
      <c r="B34" s="177" t="s">
        <v>116</v>
      </c>
      <c r="C34" s="178"/>
      <c r="D34" s="65">
        <v>7</v>
      </c>
      <c r="E34" s="63"/>
      <c r="F34" s="63">
        <v>6</v>
      </c>
      <c r="G34" s="63">
        <v>6</v>
      </c>
      <c r="H34" s="63"/>
      <c r="I34" s="65">
        <v>7</v>
      </c>
      <c r="J34" s="65"/>
      <c r="K34" s="65">
        <v>7</v>
      </c>
      <c r="L34" s="63">
        <v>6</v>
      </c>
      <c r="M34" s="63"/>
      <c r="N34" s="63">
        <v>6</v>
      </c>
      <c r="O34" s="65">
        <v>7</v>
      </c>
      <c r="P34" s="65">
        <v>7</v>
      </c>
      <c r="Q34" s="63"/>
      <c r="R34" s="63">
        <v>6</v>
      </c>
      <c r="S34" s="63"/>
      <c r="T34" s="63">
        <v>6</v>
      </c>
      <c r="U34" s="64">
        <v>6</v>
      </c>
    </row>
    <row r="35" spans="1:21">
      <c r="A35" s="19" t="s">
        <v>40</v>
      </c>
      <c r="B35" s="177" t="s">
        <v>117</v>
      </c>
      <c r="C35" s="178"/>
      <c r="D35" s="65">
        <v>6</v>
      </c>
      <c r="E35" s="65"/>
      <c r="F35" s="65">
        <v>7</v>
      </c>
      <c r="G35" s="65">
        <v>7</v>
      </c>
      <c r="H35" s="65"/>
      <c r="I35" s="65">
        <v>6</v>
      </c>
      <c r="J35" s="65"/>
      <c r="K35" s="65">
        <v>6</v>
      </c>
      <c r="L35" s="65">
        <v>7</v>
      </c>
      <c r="M35" s="65"/>
      <c r="N35" s="65">
        <v>7</v>
      </c>
      <c r="O35" s="65">
        <v>6</v>
      </c>
      <c r="P35" s="65">
        <v>6</v>
      </c>
      <c r="Q35" s="65"/>
      <c r="R35" s="65">
        <v>7</v>
      </c>
      <c r="S35" s="65"/>
      <c r="T35" s="65">
        <v>7</v>
      </c>
      <c r="U35" s="66">
        <v>7</v>
      </c>
    </row>
    <row r="36" spans="1:21">
      <c r="A36" s="19" t="s">
        <v>41</v>
      </c>
      <c r="B36" s="177" t="s">
        <v>118</v>
      </c>
      <c r="C36" s="178"/>
      <c r="D36" s="65">
        <v>5</v>
      </c>
      <c r="E36" s="65"/>
      <c r="F36" s="65">
        <v>8</v>
      </c>
      <c r="G36" s="65">
        <v>8</v>
      </c>
      <c r="H36" s="65"/>
      <c r="I36" s="65">
        <v>5</v>
      </c>
      <c r="J36" s="65"/>
      <c r="K36" s="65">
        <v>5</v>
      </c>
      <c r="L36" s="65">
        <v>8</v>
      </c>
      <c r="M36" s="65"/>
      <c r="N36" s="65">
        <v>8</v>
      </c>
      <c r="O36" s="65">
        <v>5</v>
      </c>
      <c r="P36" s="65">
        <v>5</v>
      </c>
      <c r="Q36" s="65"/>
      <c r="R36" s="65">
        <v>8</v>
      </c>
      <c r="S36" s="65"/>
      <c r="T36" s="65">
        <v>8</v>
      </c>
      <c r="U36" s="66">
        <v>8</v>
      </c>
    </row>
    <row r="37" spans="1:21">
      <c r="A37" s="19" t="s">
        <v>42</v>
      </c>
      <c r="B37" s="177" t="s">
        <v>119</v>
      </c>
      <c r="C37" s="178"/>
      <c r="D37" s="65">
        <v>4</v>
      </c>
      <c r="E37" s="65"/>
      <c r="F37" s="65">
        <v>6</v>
      </c>
      <c r="G37" s="65">
        <v>6</v>
      </c>
      <c r="H37" s="65"/>
      <c r="I37" s="65">
        <v>4</v>
      </c>
      <c r="J37" s="65"/>
      <c r="K37" s="65">
        <v>4</v>
      </c>
      <c r="L37" s="65">
        <v>6</v>
      </c>
      <c r="M37" s="65"/>
      <c r="N37" s="65">
        <v>6</v>
      </c>
      <c r="O37" s="65">
        <v>4</v>
      </c>
      <c r="P37" s="65">
        <v>4</v>
      </c>
      <c r="Q37" s="65"/>
      <c r="R37" s="65">
        <v>6</v>
      </c>
      <c r="S37" s="65"/>
      <c r="T37" s="65">
        <v>6</v>
      </c>
      <c r="U37" s="66">
        <v>6</v>
      </c>
    </row>
    <row r="38" spans="1:21">
      <c r="A38" s="19" t="s">
        <v>43</v>
      </c>
      <c r="B38" s="177" t="s">
        <v>120</v>
      </c>
      <c r="C38" s="178"/>
      <c r="D38" s="65">
        <v>6</v>
      </c>
      <c r="E38" s="65"/>
      <c r="F38" s="65">
        <v>5</v>
      </c>
      <c r="G38" s="65">
        <v>5</v>
      </c>
      <c r="H38" s="65"/>
      <c r="I38" s="65">
        <v>6</v>
      </c>
      <c r="J38" s="65"/>
      <c r="K38" s="65">
        <v>6</v>
      </c>
      <c r="L38" s="65">
        <v>5</v>
      </c>
      <c r="M38" s="65"/>
      <c r="N38" s="65">
        <v>5</v>
      </c>
      <c r="O38" s="65">
        <v>6</v>
      </c>
      <c r="P38" s="65">
        <v>6</v>
      </c>
      <c r="Q38" s="65"/>
      <c r="R38" s="65">
        <v>5</v>
      </c>
      <c r="S38" s="65"/>
      <c r="T38" s="65">
        <v>5</v>
      </c>
      <c r="U38" s="66">
        <v>5</v>
      </c>
    </row>
    <row r="39" spans="1:21">
      <c r="A39" s="19" t="s">
        <v>44</v>
      </c>
      <c r="B39" s="177" t="s">
        <v>121</v>
      </c>
      <c r="C39" s="178"/>
      <c r="D39" s="65">
        <v>3</v>
      </c>
      <c r="E39" s="65"/>
      <c r="F39" s="65">
        <v>7</v>
      </c>
      <c r="G39" s="65">
        <v>7</v>
      </c>
      <c r="H39" s="65"/>
      <c r="I39" s="65">
        <v>3</v>
      </c>
      <c r="J39" s="65"/>
      <c r="K39" s="65">
        <v>3</v>
      </c>
      <c r="L39" s="65">
        <v>7</v>
      </c>
      <c r="M39" s="65"/>
      <c r="N39" s="65">
        <v>7</v>
      </c>
      <c r="O39" s="65">
        <v>3</v>
      </c>
      <c r="P39" s="65">
        <v>3</v>
      </c>
      <c r="Q39" s="65"/>
      <c r="R39" s="65">
        <v>7</v>
      </c>
      <c r="S39" s="65"/>
      <c r="T39" s="65">
        <v>7</v>
      </c>
      <c r="U39" s="66">
        <v>7</v>
      </c>
    </row>
    <row r="40" spans="1:21">
      <c r="A40" s="19" t="s">
        <v>45</v>
      </c>
      <c r="B40" s="177" t="s">
        <v>122</v>
      </c>
      <c r="C40" s="178"/>
      <c r="D40" s="65">
        <v>10</v>
      </c>
      <c r="E40" s="65"/>
      <c r="F40" s="65">
        <v>8</v>
      </c>
      <c r="G40" s="65">
        <v>8</v>
      </c>
      <c r="H40" s="65"/>
      <c r="I40" s="65">
        <v>10</v>
      </c>
      <c r="J40" s="65"/>
      <c r="K40" s="65">
        <v>10</v>
      </c>
      <c r="L40" s="65">
        <v>8</v>
      </c>
      <c r="M40" s="65"/>
      <c r="N40" s="65">
        <v>8</v>
      </c>
      <c r="O40" s="65">
        <v>10</v>
      </c>
      <c r="P40" s="65">
        <v>10</v>
      </c>
      <c r="Q40" s="65"/>
      <c r="R40" s="65">
        <v>8</v>
      </c>
      <c r="S40" s="65"/>
      <c r="T40" s="65">
        <v>8</v>
      </c>
      <c r="U40" s="66">
        <v>8</v>
      </c>
    </row>
    <row r="41" spans="1:21">
      <c r="A41" s="19" t="s">
        <v>46</v>
      </c>
      <c r="B41" s="177" t="s">
        <v>123</v>
      </c>
      <c r="C41" s="178"/>
      <c r="D41" s="65">
        <v>7</v>
      </c>
      <c r="E41" s="65"/>
      <c r="F41" s="65">
        <v>9</v>
      </c>
      <c r="G41" s="65">
        <v>9</v>
      </c>
      <c r="H41" s="65"/>
      <c r="I41" s="65">
        <v>7</v>
      </c>
      <c r="J41" s="65"/>
      <c r="K41" s="65">
        <v>7</v>
      </c>
      <c r="L41" s="65">
        <v>9</v>
      </c>
      <c r="M41" s="65"/>
      <c r="N41" s="65">
        <v>9</v>
      </c>
      <c r="O41" s="65">
        <v>7</v>
      </c>
      <c r="P41" s="65">
        <v>7</v>
      </c>
      <c r="Q41" s="65"/>
      <c r="R41" s="65">
        <v>9</v>
      </c>
      <c r="S41" s="65"/>
      <c r="T41" s="65">
        <v>9</v>
      </c>
      <c r="U41" s="66">
        <v>9</v>
      </c>
    </row>
    <row r="42" spans="1:21">
      <c r="A42" s="19" t="s">
        <v>47</v>
      </c>
      <c r="B42" s="177" t="s">
        <v>124</v>
      </c>
      <c r="C42" s="178"/>
      <c r="D42" s="65">
        <v>8</v>
      </c>
      <c r="E42" s="63"/>
      <c r="F42" s="63">
        <v>6</v>
      </c>
      <c r="G42" s="63">
        <v>6</v>
      </c>
      <c r="H42" s="63"/>
      <c r="I42" s="65">
        <v>8</v>
      </c>
      <c r="J42" s="65"/>
      <c r="K42" s="65">
        <v>8</v>
      </c>
      <c r="L42" s="63">
        <v>6</v>
      </c>
      <c r="M42" s="63"/>
      <c r="N42" s="63">
        <v>6</v>
      </c>
      <c r="O42" s="65">
        <v>8</v>
      </c>
      <c r="P42" s="65">
        <v>8</v>
      </c>
      <c r="Q42" s="63"/>
      <c r="R42" s="63">
        <v>6</v>
      </c>
      <c r="S42" s="63"/>
      <c r="T42" s="63">
        <v>6</v>
      </c>
      <c r="U42" s="64">
        <v>6</v>
      </c>
    </row>
    <row r="43" spans="1:21">
      <c r="A43" s="19" t="s">
        <v>48</v>
      </c>
      <c r="B43" s="177" t="s">
        <v>125</v>
      </c>
      <c r="C43" s="178"/>
      <c r="D43" s="65">
        <v>9</v>
      </c>
      <c r="E43" s="65"/>
      <c r="F43" s="65">
        <v>7</v>
      </c>
      <c r="G43" s="65">
        <v>7</v>
      </c>
      <c r="H43" s="65"/>
      <c r="I43" s="65">
        <v>9</v>
      </c>
      <c r="J43" s="65"/>
      <c r="K43" s="65">
        <v>9</v>
      </c>
      <c r="L43" s="65">
        <v>7</v>
      </c>
      <c r="M43" s="65"/>
      <c r="N43" s="65">
        <v>7</v>
      </c>
      <c r="O43" s="65">
        <v>9</v>
      </c>
      <c r="P43" s="65">
        <v>9</v>
      </c>
      <c r="Q43" s="65"/>
      <c r="R43" s="65">
        <v>7</v>
      </c>
      <c r="S43" s="65"/>
      <c r="T43" s="65">
        <v>7</v>
      </c>
      <c r="U43" s="66">
        <v>7</v>
      </c>
    </row>
    <row r="44" spans="1:21">
      <c r="A44" s="19" t="s">
        <v>49</v>
      </c>
      <c r="B44" s="177" t="s">
        <v>126</v>
      </c>
      <c r="C44" s="178"/>
      <c r="D44" s="65">
        <v>5</v>
      </c>
      <c r="E44" s="65"/>
      <c r="F44" s="65">
        <v>8</v>
      </c>
      <c r="G44" s="65">
        <v>8</v>
      </c>
      <c r="H44" s="65"/>
      <c r="I44" s="65">
        <v>5</v>
      </c>
      <c r="J44" s="65"/>
      <c r="K44" s="65">
        <v>5</v>
      </c>
      <c r="L44" s="65">
        <v>8</v>
      </c>
      <c r="M44" s="65"/>
      <c r="N44" s="65">
        <v>8</v>
      </c>
      <c r="O44" s="65">
        <v>5</v>
      </c>
      <c r="P44" s="65">
        <v>5</v>
      </c>
      <c r="Q44" s="65"/>
      <c r="R44" s="65">
        <v>8</v>
      </c>
      <c r="S44" s="65"/>
      <c r="T44" s="65">
        <v>8</v>
      </c>
      <c r="U44" s="66">
        <v>8</v>
      </c>
    </row>
    <row r="45" spans="1:21">
      <c r="A45" s="19" t="s">
        <v>50</v>
      </c>
      <c r="B45" s="177" t="s">
        <v>127</v>
      </c>
      <c r="C45" s="178"/>
      <c r="D45" s="65">
        <v>6</v>
      </c>
      <c r="E45" s="65"/>
      <c r="F45" s="65">
        <v>6</v>
      </c>
      <c r="G45" s="65">
        <v>6</v>
      </c>
      <c r="H45" s="65"/>
      <c r="I45" s="65">
        <v>6</v>
      </c>
      <c r="J45" s="65"/>
      <c r="K45" s="65">
        <v>6</v>
      </c>
      <c r="L45" s="65">
        <v>6</v>
      </c>
      <c r="M45" s="65"/>
      <c r="N45" s="65">
        <v>6</v>
      </c>
      <c r="O45" s="65">
        <v>6</v>
      </c>
      <c r="P45" s="65">
        <v>6</v>
      </c>
      <c r="Q45" s="65"/>
      <c r="R45" s="65">
        <v>6</v>
      </c>
      <c r="S45" s="65"/>
      <c r="T45" s="65">
        <v>6</v>
      </c>
      <c r="U45" s="66">
        <v>6</v>
      </c>
    </row>
    <row r="46" spans="1:21">
      <c r="A46" s="19" t="s">
        <v>51</v>
      </c>
      <c r="B46" s="177" t="s">
        <v>128</v>
      </c>
      <c r="C46" s="178"/>
      <c r="D46" s="65">
        <v>10</v>
      </c>
      <c r="E46" s="65"/>
      <c r="F46" s="65">
        <v>5</v>
      </c>
      <c r="G46" s="65">
        <v>5</v>
      </c>
      <c r="H46" s="65"/>
      <c r="I46" s="65">
        <v>10</v>
      </c>
      <c r="J46" s="65"/>
      <c r="K46" s="65">
        <v>10</v>
      </c>
      <c r="L46" s="65">
        <v>5</v>
      </c>
      <c r="M46" s="65"/>
      <c r="N46" s="65">
        <v>5</v>
      </c>
      <c r="O46" s="65">
        <v>10</v>
      </c>
      <c r="P46" s="65">
        <v>10</v>
      </c>
      <c r="Q46" s="65"/>
      <c r="R46" s="65">
        <v>5</v>
      </c>
      <c r="S46" s="65"/>
      <c r="T46" s="65">
        <v>5</v>
      </c>
      <c r="U46" s="66">
        <v>5</v>
      </c>
    </row>
    <row r="47" spans="1:21">
      <c r="A47" s="19" t="s">
        <v>52</v>
      </c>
      <c r="B47" s="177" t="s">
        <v>129</v>
      </c>
      <c r="C47" s="178"/>
      <c r="D47" s="65">
        <v>6</v>
      </c>
      <c r="E47" s="65"/>
      <c r="F47" s="65">
        <v>7</v>
      </c>
      <c r="G47" s="65">
        <v>7</v>
      </c>
      <c r="H47" s="65"/>
      <c r="I47" s="65">
        <v>6</v>
      </c>
      <c r="J47" s="65"/>
      <c r="K47" s="65">
        <v>6</v>
      </c>
      <c r="L47" s="65">
        <v>7</v>
      </c>
      <c r="M47" s="65"/>
      <c r="N47" s="65">
        <v>7</v>
      </c>
      <c r="O47" s="65">
        <v>6</v>
      </c>
      <c r="P47" s="65">
        <v>6</v>
      </c>
      <c r="Q47" s="65"/>
      <c r="R47" s="65">
        <v>7</v>
      </c>
      <c r="S47" s="65"/>
      <c r="T47" s="65">
        <v>7</v>
      </c>
      <c r="U47" s="66">
        <v>7</v>
      </c>
    </row>
    <row r="48" spans="1:21">
      <c r="A48" s="19" t="s">
        <v>53</v>
      </c>
      <c r="B48" s="177" t="s">
        <v>130</v>
      </c>
      <c r="C48" s="178"/>
      <c r="D48" s="65">
        <v>7</v>
      </c>
      <c r="E48" s="65"/>
      <c r="F48" s="65">
        <v>8</v>
      </c>
      <c r="G48" s="65">
        <v>8</v>
      </c>
      <c r="H48" s="65"/>
      <c r="I48" s="65">
        <v>7</v>
      </c>
      <c r="J48" s="65"/>
      <c r="K48" s="65">
        <v>7</v>
      </c>
      <c r="L48" s="65">
        <v>8</v>
      </c>
      <c r="M48" s="65"/>
      <c r="N48" s="65">
        <v>8</v>
      </c>
      <c r="O48" s="65">
        <v>7</v>
      </c>
      <c r="P48" s="65">
        <v>7</v>
      </c>
      <c r="Q48" s="65"/>
      <c r="R48" s="65">
        <v>8</v>
      </c>
      <c r="S48" s="65"/>
      <c r="T48" s="65">
        <v>8</v>
      </c>
      <c r="U48" s="66">
        <v>8</v>
      </c>
    </row>
    <row r="49" spans="1:21">
      <c r="A49" s="19" t="s">
        <v>54</v>
      </c>
      <c r="B49" s="177" t="s">
        <v>131</v>
      </c>
      <c r="C49" s="178"/>
      <c r="D49" s="65">
        <v>5</v>
      </c>
      <c r="E49" s="65"/>
      <c r="F49" s="65">
        <v>9</v>
      </c>
      <c r="G49" s="65">
        <v>9</v>
      </c>
      <c r="H49" s="65"/>
      <c r="I49" s="65">
        <v>5</v>
      </c>
      <c r="J49" s="65"/>
      <c r="K49" s="65">
        <v>5</v>
      </c>
      <c r="L49" s="65">
        <v>9</v>
      </c>
      <c r="M49" s="65"/>
      <c r="N49" s="65">
        <v>9</v>
      </c>
      <c r="O49" s="65">
        <v>5</v>
      </c>
      <c r="P49" s="65">
        <v>5</v>
      </c>
      <c r="Q49" s="65"/>
      <c r="R49" s="65">
        <v>9</v>
      </c>
      <c r="S49" s="65"/>
      <c r="T49" s="65">
        <v>9</v>
      </c>
      <c r="U49" s="66">
        <v>9</v>
      </c>
    </row>
    <row r="50" spans="1:21">
      <c r="A50" s="19" t="s">
        <v>55</v>
      </c>
      <c r="B50" s="177" t="s">
        <v>132</v>
      </c>
      <c r="C50" s="178"/>
      <c r="D50" s="65">
        <v>5</v>
      </c>
      <c r="E50" s="63"/>
      <c r="F50" s="63">
        <v>6</v>
      </c>
      <c r="G50" s="63">
        <v>6</v>
      </c>
      <c r="H50" s="63"/>
      <c r="I50" s="65">
        <v>5</v>
      </c>
      <c r="J50" s="65"/>
      <c r="K50" s="65">
        <v>5</v>
      </c>
      <c r="L50" s="63">
        <v>6</v>
      </c>
      <c r="M50" s="63"/>
      <c r="N50" s="63">
        <v>6</v>
      </c>
      <c r="O50" s="65">
        <v>5</v>
      </c>
      <c r="P50" s="65">
        <v>5</v>
      </c>
      <c r="Q50" s="63"/>
      <c r="R50" s="63">
        <v>6</v>
      </c>
      <c r="S50" s="63"/>
      <c r="T50" s="63">
        <v>6</v>
      </c>
      <c r="U50" s="64">
        <v>6</v>
      </c>
    </row>
    <row r="51" spans="1:21">
      <c r="A51" s="19" t="s">
        <v>56</v>
      </c>
      <c r="B51" s="177" t="s">
        <v>133</v>
      </c>
      <c r="C51" s="178"/>
      <c r="D51" s="65">
        <v>6</v>
      </c>
      <c r="E51" s="65"/>
      <c r="F51" s="65">
        <v>7</v>
      </c>
      <c r="G51" s="65">
        <v>7</v>
      </c>
      <c r="H51" s="65"/>
      <c r="I51" s="65">
        <v>6</v>
      </c>
      <c r="J51" s="65"/>
      <c r="K51" s="65">
        <v>6</v>
      </c>
      <c r="L51" s="65">
        <v>7</v>
      </c>
      <c r="M51" s="65"/>
      <c r="N51" s="65">
        <v>7</v>
      </c>
      <c r="O51" s="65">
        <v>6</v>
      </c>
      <c r="P51" s="65">
        <v>6</v>
      </c>
      <c r="Q51" s="65"/>
      <c r="R51" s="65">
        <v>7</v>
      </c>
      <c r="S51" s="65"/>
      <c r="T51" s="65">
        <v>7</v>
      </c>
      <c r="U51" s="66">
        <v>7</v>
      </c>
    </row>
    <row r="52" spans="1:21">
      <c r="A52" s="19" t="s">
        <v>57</v>
      </c>
      <c r="B52" s="177" t="s">
        <v>134</v>
      </c>
      <c r="C52" s="178"/>
      <c r="D52" s="65">
        <v>9</v>
      </c>
      <c r="E52" s="65"/>
      <c r="F52" s="65">
        <v>8</v>
      </c>
      <c r="G52" s="65">
        <v>8</v>
      </c>
      <c r="H52" s="65"/>
      <c r="I52" s="65">
        <v>9</v>
      </c>
      <c r="J52" s="65"/>
      <c r="K52" s="65">
        <v>9</v>
      </c>
      <c r="L52" s="65">
        <v>8</v>
      </c>
      <c r="M52" s="65"/>
      <c r="N52" s="65">
        <v>8</v>
      </c>
      <c r="O52" s="65">
        <v>9</v>
      </c>
      <c r="P52" s="65">
        <v>9</v>
      </c>
      <c r="Q52" s="65"/>
      <c r="R52" s="65">
        <v>8</v>
      </c>
      <c r="S52" s="65"/>
      <c r="T52" s="65">
        <v>8</v>
      </c>
      <c r="U52" s="66">
        <v>8</v>
      </c>
    </row>
    <row r="53" spans="1:21">
      <c r="A53" s="19" t="s">
        <v>58</v>
      </c>
      <c r="B53" s="177" t="s">
        <v>135</v>
      </c>
      <c r="C53" s="178"/>
      <c r="D53" s="65">
        <v>9</v>
      </c>
      <c r="E53" s="65"/>
      <c r="F53" s="65">
        <v>6</v>
      </c>
      <c r="G53" s="65">
        <v>6</v>
      </c>
      <c r="H53" s="65"/>
      <c r="I53" s="65">
        <v>9</v>
      </c>
      <c r="J53" s="65"/>
      <c r="K53" s="65">
        <v>9</v>
      </c>
      <c r="L53" s="65">
        <v>6</v>
      </c>
      <c r="M53" s="65"/>
      <c r="N53" s="65">
        <v>6</v>
      </c>
      <c r="O53" s="65">
        <v>9</v>
      </c>
      <c r="P53" s="65">
        <v>9</v>
      </c>
      <c r="Q53" s="65"/>
      <c r="R53" s="65">
        <v>6</v>
      </c>
      <c r="S53" s="65"/>
      <c r="T53" s="65">
        <v>6</v>
      </c>
      <c r="U53" s="66">
        <v>6</v>
      </c>
    </row>
    <row r="54" spans="1:21">
      <c r="A54" s="19" t="s">
        <v>59</v>
      </c>
      <c r="B54" s="177" t="s">
        <v>136</v>
      </c>
      <c r="C54" s="178"/>
      <c r="D54" s="65">
        <v>8</v>
      </c>
      <c r="E54" s="65"/>
      <c r="F54" s="65">
        <v>5</v>
      </c>
      <c r="G54" s="65">
        <v>5</v>
      </c>
      <c r="H54" s="65"/>
      <c r="I54" s="65">
        <v>8</v>
      </c>
      <c r="J54" s="65"/>
      <c r="K54" s="65">
        <v>8</v>
      </c>
      <c r="L54" s="65">
        <v>5</v>
      </c>
      <c r="M54" s="65"/>
      <c r="N54" s="65">
        <v>5</v>
      </c>
      <c r="O54" s="65">
        <v>8</v>
      </c>
      <c r="P54" s="65">
        <v>8</v>
      </c>
      <c r="Q54" s="65"/>
      <c r="R54" s="65">
        <v>5</v>
      </c>
      <c r="S54" s="65"/>
      <c r="T54" s="65">
        <v>5</v>
      </c>
      <c r="U54" s="66">
        <v>5</v>
      </c>
    </row>
    <row r="55" spans="1:21">
      <c r="A55" s="19" t="s">
        <v>60</v>
      </c>
      <c r="B55" s="177" t="s">
        <v>137</v>
      </c>
      <c r="C55" s="178"/>
      <c r="D55" s="65">
        <v>9</v>
      </c>
      <c r="E55" s="65"/>
      <c r="F55" s="65">
        <v>7</v>
      </c>
      <c r="G55" s="65">
        <v>7</v>
      </c>
      <c r="H55" s="65"/>
      <c r="I55" s="65">
        <v>9</v>
      </c>
      <c r="J55" s="65"/>
      <c r="K55" s="65">
        <v>9</v>
      </c>
      <c r="L55" s="65">
        <v>7</v>
      </c>
      <c r="M55" s="65"/>
      <c r="N55" s="65">
        <v>7</v>
      </c>
      <c r="O55" s="65">
        <v>9</v>
      </c>
      <c r="P55" s="65">
        <v>9</v>
      </c>
      <c r="Q55" s="65"/>
      <c r="R55" s="65">
        <v>7</v>
      </c>
      <c r="S55" s="65"/>
      <c r="T55" s="65">
        <v>7</v>
      </c>
      <c r="U55" s="66">
        <v>7</v>
      </c>
    </row>
    <row r="56" spans="1:21">
      <c r="A56" s="19" t="s">
        <v>61</v>
      </c>
      <c r="B56" s="177" t="s">
        <v>138</v>
      </c>
      <c r="C56" s="178"/>
      <c r="D56" s="65">
        <v>8</v>
      </c>
      <c r="E56" s="65"/>
      <c r="F56" s="65">
        <v>8</v>
      </c>
      <c r="G56" s="65">
        <v>8</v>
      </c>
      <c r="H56" s="65"/>
      <c r="I56" s="65">
        <v>8</v>
      </c>
      <c r="J56" s="65"/>
      <c r="K56" s="65">
        <v>8</v>
      </c>
      <c r="L56" s="65">
        <v>8</v>
      </c>
      <c r="M56" s="65"/>
      <c r="N56" s="65">
        <v>8</v>
      </c>
      <c r="O56" s="65">
        <v>8</v>
      </c>
      <c r="P56" s="65">
        <v>8</v>
      </c>
      <c r="Q56" s="65"/>
      <c r="R56" s="65">
        <v>8</v>
      </c>
      <c r="S56" s="65"/>
      <c r="T56" s="65">
        <v>8</v>
      </c>
      <c r="U56" s="66">
        <v>8</v>
      </c>
    </row>
    <row r="57" spans="1:21">
      <c r="A57" s="19" t="s">
        <v>62</v>
      </c>
      <c r="B57" s="177" t="s">
        <v>139</v>
      </c>
      <c r="C57" s="178"/>
      <c r="D57" s="65">
        <v>5</v>
      </c>
      <c r="E57" s="65"/>
      <c r="F57" s="65">
        <v>9</v>
      </c>
      <c r="G57" s="65">
        <v>9</v>
      </c>
      <c r="H57" s="65"/>
      <c r="I57" s="65">
        <v>5</v>
      </c>
      <c r="J57" s="65"/>
      <c r="K57" s="65">
        <v>5</v>
      </c>
      <c r="L57" s="65">
        <v>9</v>
      </c>
      <c r="M57" s="65"/>
      <c r="N57" s="65">
        <v>9</v>
      </c>
      <c r="O57" s="65">
        <v>5</v>
      </c>
      <c r="P57" s="65">
        <v>5</v>
      </c>
      <c r="Q57" s="65"/>
      <c r="R57" s="65">
        <v>9</v>
      </c>
      <c r="S57" s="65"/>
      <c r="T57" s="65">
        <v>9</v>
      </c>
      <c r="U57" s="66">
        <v>9</v>
      </c>
    </row>
    <row r="58" spans="1:21">
      <c r="A58" s="19" t="s">
        <v>63</v>
      </c>
      <c r="B58" s="177" t="s">
        <v>140</v>
      </c>
      <c r="C58" s="178"/>
      <c r="D58" s="65">
        <v>8</v>
      </c>
      <c r="E58" s="63"/>
      <c r="F58" s="63">
        <v>6</v>
      </c>
      <c r="G58" s="63">
        <v>6</v>
      </c>
      <c r="H58" s="63"/>
      <c r="I58" s="65">
        <v>8</v>
      </c>
      <c r="J58" s="65"/>
      <c r="K58" s="65">
        <v>8</v>
      </c>
      <c r="L58" s="63">
        <v>6</v>
      </c>
      <c r="M58" s="63"/>
      <c r="N58" s="63">
        <v>6</v>
      </c>
      <c r="O58" s="65">
        <v>8</v>
      </c>
      <c r="P58" s="65">
        <v>8</v>
      </c>
      <c r="Q58" s="63"/>
      <c r="R58" s="63">
        <v>6</v>
      </c>
      <c r="S58" s="63"/>
      <c r="T58" s="63">
        <v>6</v>
      </c>
      <c r="U58" s="64">
        <v>6</v>
      </c>
    </row>
    <row r="59" spans="1:21">
      <c r="A59" s="19" t="s">
        <v>64</v>
      </c>
      <c r="B59" s="177" t="s">
        <v>141</v>
      </c>
      <c r="C59" s="178"/>
      <c r="D59" s="65">
        <v>8</v>
      </c>
      <c r="E59" s="65"/>
      <c r="F59" s="65">
        <v>7</v>
      </c>
      <c r="G59" s="65">
        <v>7</v>
      </c>
      <c r="H59" s="65"/>
      <c r="I59" s="65">
        <v>8</v>
      </c>
      <c r="J59" s="65"/>
      <c r="K59" s="65">
        <v>8</v>
      </c>
      <c r="L59" s="65">
        <v>7</v>
      </c>
      <c r="M59" s="65"/>
      <c r="N59" s="65">
        <v>7</v>
      </c>
      <c r="O59" s="65">
        <v>8</v>
      </c>
      <c r="P59" s="65">
        <v>8</v>
      </c>
      <c r="Q59" s="65"/>
      <c r="R59" s="65">
        <v>7</v>
      </c>
      <c r="S59" s="65"/>
      <c r="T59" s="65">
        <v>7</v>
      </c>
      <c r="U59" s="66">
        <v>7</v>
      </c>
    </row>
    <row r="60" spans="1:21">
      <c r="A60" s="19" t="s">
        <v>65</v>
      </c>
      <c r="B60" s="177" t="s">
        <v>142</v>
      </c>
      <c r="C60" s="178"/>
      <c r="D60" s="65">
        <v>9</v>
      </c>
      <c r="E60" s="65"/>
      <c r="F60" s="65">
        <v>8</v>
      </c>
      <c r="G60" s="65">
        <v>8</v>
      </c>
      <c r="H60" s="65"/>
      <c r="I60" s="65">
        <v>9</v>
      </c>
      <c r="J60" s="65"/>
      <c r="K60" s="65">
        <v>9</v>
      </c>
      <c r="L60" s="65">
        <v>8</v>
      </c>
      <c r="M60" s="65"/>
      <c r="N60" s="65">
        <v>8</v>
      </c>
      <c r="O60" s="65">
        <v>9</v>
      </c>
      <c r="P60" s="65">
        <v>9</v>
      </c>
      <c r="Q60" s="65"/>
      <c r="R60" s="65">
        <v>8</v>
      </c>
      <c r="S60" s="65"/>
      <c r="T60" s="65">
        <v>8</v>
      </c>
      <c r="U60" s="66">
        <v>8</v>
      </c>
    </row>
    <row r="61" spans="1:21">
      <c r="A61" s="19" t="s">
        <v>66</v>
      </c>
      <c r="B61" s="177" t="s">
        <v>143</v>
      </c>
      <c r="C61" s="178"/>
      <c r="D61" s="65">
        <v>7</v>
      </c>
      <c r="E61" s="65"/>
      <c r="F61" s="65">
        <v>6</v>
      </c>
      <c r="G61" s="65">
        <v>6</v>
      </c>
      <c r="H61" s="65"/>
      <c r="I61" s="65">
        <v>7</v>
      </c>
      <c r="J61" s="65"/>
      <c r="K61" s="65">
        <v>7</v>
      </c>
      <c r="L61" s="65">
        <v>6</v>
      </c>
      <c r="M61" s="65"/>
      <c r="N61" s="65">
        <v>6</v>
      </c>
      <c r="O61" s="65">
        <v>7</v>
      </c>
      <c r="P61" s="65">
        <v>7</v>
      </c>
      <c r="Q61" s="65"/>
      <c r="R61" s="65">
        <v>6</v>
      </c>
      <c r="S61" s="65"/>
      <c r="T61" s="65">
        <v>6</v>
      </c>
      <c r="U61" s="66">
        <v>6</v>
      </c>
    </row>
    <row r="62" spans="1:21">
      <c r="A62" s="19" t="s">
        <v>67</v>
      </c>
      <c r="B62" s="177" t="s">
        <v>144</v>
      </c>
      <c r="C62" s="178"/>
      <c r="D62" s="65">
        <v>8</v>
      </c>
      <c r="E62" s="65"/>
      <c r="F62" s="65">
        <v>5</v>
      </c>
      <c r="G62" s="65">
        <v>5</v>
      </c>
      <c r="H62" s="65"/>
      <c r="I62" s="65">
        <v>8</v>
      </c>
      <c r="J62" s="65"/>
      <c r="K62" s="65">
        <v>8</v>
      </c>
      <c r="L62" s="65">
        <v>5</v>
      </c>
      <c r="M62" s="65"/>
      <c r="N62" s="65">
        <v>5</v>
      </c>
      <c r="O62" s="65">
        <v>8</v>
      </c>
      <c r="P62" s="65">
        <v>8</v>
      </c>
      <c r="Q62" s="65"/>
      <c r="R62" s="65">
        <v>5</v>
      </c>
      <c r="S62" s="65"/>
      <c r="T62" s="65">
        <v>5</v>
      </c>
      <c r="U62" s="66">
        <v>5</v>
      </c>
    </row>
    <row r="63" spans="1:21">
      <c r="A63" s="19" t="s">
        <v>68</v>
      </c>
      <c r="B63" s="177" t="s">
        <v>145</v>
      </c>
      <c r="C63" s="178"/>
      <c r="D63" s="65">
        <v>9</v>
      </c>
      <c r="E63" s="65"/>
      <c r="F63" s="65">
        <v>7</v>
      </c>
      <c r="G63" s="65">
        <v>7</v>
      </c>
      <c r="H63" s="65"/>
      <c r="I63" s="65">
        <v>9</v>
      </c>
      <c r="J63" s="65"/>
      <c r="K63" s="65">
        <v>9</v>
      </c>
      <c r="L63" s="65">
        <v>7</v>
      </c>
      <c r="M63" s="65"/>
      <c r="N63" s="65">
        <v>7</v>
      </c>
      <c r="O63" s="65">
        <v>9</v>
      </c>
      <c r="P63" s="65">
        <v>9</v>
      </c>
      <c r="Q63" s="65"/>
      <c r="R63" s="65">
        <v>7</v>
      </c>
      <c r="S63" s="65"/>
      <c r="T63" s="65">
        <v>7</v>
      </c>
      <c r="U63" s="66">
        <v>7</v>
      </c>
    </row>
    <row r="64" spans="1:21">
      <c r="A64" s="19" t="s">
        <v>69</v>
      </c>
      <c r="B64" s="177" t="s">
        <v>146</v>
      </c>
      <c r="C64" s="178"/>
      <c r="D64" s="65">
        <v>9</v>
      </c>
      <c r="E64" s="65"/>
      <c r="F64" s="65">
        <v>8</v>
      </c>
      <c r="G64" s="65">
        <v>8</v>
      </c>
      <c r="H64" s="65"/>
      <c r="I64" s="65">
        <v>9</v>
      </c>
      <c r="J64" s="65"/>
      <c r="K64" s="65">
        <v>9</v>
      </c>
      <c r="L64" s="65">
        <v>8</v>
      </c>
      <c r="M64" s="65"/>
      <c r="N64" s="65">
        <v>8</v>
      </c>
      <c r="O64" s="65">
        <v>9</v>
      </c>
      <c r="P64" s="65">
        <v>9</v>
      </c>
      <c r="Q64" s="65"/>
      <c r="R64" s="65">
        <v>8</v>
      </c>
      <c r="S64" s="65"/>
      <c r="T64" s="65">
        <v>8</v>
      </c>
      <c r="U64" s="66">
        <v>8</v>
      </c>
    </row>
    <row r="65" spans="1:21">
      <c r="A65" s="19" t="s">
        <v>70</v>
      </c>
      <c r="B65" s="177" t="s">
        <v>147</v>
      </c>
      <c r="C65" s="178"/>
      <c r="D65" s="65">
        <v>10</v>
      </c>
      <c r="E65" s="65"/>
      <c r="F65" s="65">
        <v>9</v>
      </c>
      <c r="G65" s="65">
        <v>9</v>
      </c>
      <c r="H65" s="65"/>
      <c r="I65" s="65">
        <v>10</v>
      </c>
      <c r="J65" s="65"/>
      <c r="K65" s="65">
        <v>10</v>
      </c>
      <c r="L65" s="65">
        <v>9</v>
      </c>
      <c r="M65" s="65"/>
      <c r="N65" s="65">
        <v>9</v>
      </c>
      <c r="O65" s="65">
        <v>10</v>
      </c>
      <c r="P65" s="65">
        <v>10</v>
      </c>
      <c r="Q65" s="65"/>
      <c r="R65" s="65">
        <v>9</v>
      </c>
      <c r="S65" s="65"/>
      <c r="T65" s="65">
        <v>9</v>
      </c>
      <c r="U65" s="66">
        <v>9</v>
      </c>
    </row>
    <row r="66" spans="1:21">
      <c r="A66" s="19" t="s">
        <v>71</v>
      </c>
      <c r="B66" s="177" t="s">
        <v>148</v>
      </c>
      <c r="C66" s="178"/>
      <c r="D66" s="65">
        <v>10</v>
      </c>
      <c r="E66" s="63"/>
      <c r="F66" s="63">
        <v>6</v>
      </c>
      <c r="G66" s="63">
        <v>6</v>
      </c>
      <c r="H66" s="63"/>
      <c r="I66" s="65">
        <v>10</v>
      </c>
      <c r="J66" s="65"/>
      <c r="K66" s="65">
        <v>10</v>
      </c>
      <c r="L66" s="63">
        <v>6</v>
      </c>
      <c r="M66" s="63"/>
      <c r="N66" s="63">
        <v>6</v>
      </c>
      <c r="O66" s="65">
        <v>10</v>
      </c>
      <c r="P66" s="65">
        <v>10</v>
      </c>
      <c r="Q66" s="63"/>
      <c r="R66" s="63">
        <v>6</v>
      </c>
      <c r="S66" s="63"/>
      <c r="T66" s="63">
        <v>6</v>
      </c>
      <c r="U66" s="64">
        <v>6</v>
      </c>
    </row>
    <row r="67" spans="1:21">
      <c r="A67" s="19" t="s">
        <v>72</v>
      </c>
      <c r="B67" s="177" t="s">
        <v>149</v>
      </c>
      <c r="C67" s="178"/>
      <c r="D67" s="65">
        <v>4</v>
      </c>
      <c r="E67" s="65"/>
      <c r="F67" s="65">
        <v>7</v>
      </c>
      <c r="G67" s="65">
        <v>7</v>
      </c>
      <c r="H67" s="65"/>
      <c r="I67" s="65">
        <v>4</v>
      </c>
      <c r="J67" s="65"/>
      <c r="K67" s="65">
        <v>4</v>
      </c>
      <c r="L67" s="65">
        <v>7</v>
      </c>
      <c r="M67" s="65"/>
      <c r="N67" s="65">
        <v>7</v>
      </c>
      <c r="O67" s="65">
        <v>4</v>
      </c>
      <c r="P67" s="65">
        <v>4</v>
      </c>
      <c r="Q67" s="65"/>
      <c r="R67" s="65">
        <v>7</v>
      </c>
      <c r="S67" s="65"/>
      <c r="T67" s="65">
        <v>7</v>
      </c>
      <c r="U67" s="66">
        <v>7</v>
      </c>
    </row>
    <row r="68" spans="1:21">
      <c r="A68" s="19" t="s">
        <v>73</v>
      </c>
      <c r="B68" s="177" t="s">
        <v>150</v>
      </c>
      <c r="C68" s="178"/>
      <c r="D68" s="65">
        <v>6</v>
      </c>
      <c r="E68" s="65"/>
      <c r="F68" s="65">
        <v>8</v>
      </c>
      <c r="G68" s="65">
        <v>8</v>
      </c>
      <c r="H68" s="65"/>
      <c r="I68" s="65">
        <v>6</v>
      </c>
      <c r="J68" s="65"/>
      <c r="K68" s="65">
        <v>6</v>
      </c>
      <c r="L68" s="65">
        <v>8</v>
      </c>
      <c r="M68" s="65"/>
      <c r="N68" s="65">
        <v>8</v>
      </c>
      <c r="O68" s="65">
        <v>6</v>
      </c>
      <c r="P68" s="65">
        <v>6</v>
      </c>
      <c r="Q68" s="65"/>
      <c r="R68" s="65">
        <v>8</v>
      </c>
      <c r="S68" s="65"/>
      <c r="T68" s="65">
        <v>8</v>
      </c>
      <c r="U68" s="66">
        <v>8</v>
      </c>
    </row>
    <row r="69" spans="1:21">
      <c r="A69" s="19" t="s">
        <v>74</v>
      </c>
      <c r="B69" s="177" t="s">
        <v>151</v>
      </c>
      <c r="C69" s="178"/>
      <c r="D69" s="65">
        <v>6</v>
      </c>
      <c r="E69" s="65"/>
      <c r="F69" s="65">
        <v>6</v>
      </c>
      <c r="G69" s="65">
        <v>6</v>
      </c>
      <c r="H69" s="65"/>
      <c r="I69" s="65">
        <v>6</v>
      </c>
      <c r="J69" s="65"/>
      <c r="K69" s="65">
        <v>6</v>
      </c>
      <c r="L69" s="65">
        <v>6</v>
      </c>
      <c r="M69" s="65"/>
      <c r="N69" s="65">
        <v>6</v>
      </c>
      <c r="O69" s="65">
        <v>6</v>
      </c>
      <c r="P69" s="65">
        <v>6</v>
      </c>
      <c r="Q69" s="65"/>
      <c r="R69" s="65">
        <v>6</v>
      </c>
      <c r="S69" s="65"/>
      <c r="T69" s="65">
        <v>6</v>
      </c>
      <c r="U69" s="66">
        <v>6</v>
      </c>
    </row>
    <row r="70" spans="1:21">
      <c r="A70" s="19" t="s">
        <v>75</v>
      </c>
      <c r="B70" s="177" t="s">
        <v>152</v>
      </c>
      <c r="C70" s="178"/>
      <c r="D70" s="65">
        <v>9</v>
      </c>
      <c r="E70" s="65"/>
      <c r="F70" s="65">
        <v>5</v>
      </c>
      <c r="G70" s="65">
        <v>5</v>
      </c>
      <c r="H70" s="65"/>
      <c r="I70" s="65">
        <v>9</v>
      </c>
      <c r="J70" s="65"/>
      <c r="K70" s="65">
        <v>9</v>
      </c>
      <c r="L70" s="65">
        <v>5</v>
      </c>
      <c r="M70" s="65"/>
      <c r="N70" s="65">
        <v>5</v>
      </c>
      <c r="O70" s="65">
        <v>9</v>
      </c>
      <c r="P70" s="65">
        <v>9</v>
      </c>
      <c r="Q70" s="65"/>
      <c r="R70" s="65">
        <v>5</v>
      </c>
      <c r="S70" s="65"/>
      <c r="T70" s="65">
        <v>5</v>
      </c>
      <c r="U70" s="66">
        <v>5</v>
      </c>
    </row>
    <row r="71" spans="1:21">
      <c r="A71" s="19" t="s">
        <v>76</v>
      </c>
      <c r="B71" s="177" t="s">
        <v>153</v>
      </c>
      <c r="C71" s="178"/>
      <c r="D71" s="65">
        <v>7</v>
      </c>
      <c r="E71" s="65"/>
      <c r="F71" s="65">
        <v>7</v>
      </c>
      <c r="G71" s="65">
        <v>7</v>
      </c>
      <c r="H71" s="65"/>
      <c r="I71" s="65">
        <v>7</v>
      </c>
      <c r="J71" s="65"/>
      <c r="K71" s="65">
        <v>7</v>
      </c>
      <c r="L71" s="65">
        <v>7</v>
      </c>
      <c r="M71" s="65"/>
      <c r="N71" s="65">
        <v>7</v>
      </c>
      <c r="O71" s="65">
        <v>7</v>
      </c>
      <c r="P71" s="65">
        <v>7</v>
      </c>
      <c r="Q71" s="65"/>
      <c r="R71" s="65">
        <v>7</v>
      </c>
      <c r="S71" s="65"/>
      <c r="T71" s="65">
        <v>7</v>
      </c>
      <c r="U71" s="66">
        <v>7</v>
      </c>
    </row>
    <row r="72" spans="1:21">
      <c r="A72" s="19" t="s">
        <v>77</v>
      </c>
      <c r="B72" s="177" t="s">
        <v>154</v>
      </c>
      <c r="C72" s="178"/>
      <c r="D72" s="65">
        <v>7</v>
      </c>
      <c r="E72" s="65"/>
      <c r="F72" s="65">
        <v>8</v>
      </c>
      <c r="G72" s="65">
        <v>8</v>
      </c>
      <c r="H72" s="65"/>
      <c r="I72" s="65">
        <v>7</v>
      </c>
      <c r="J72" s="65"/>
      <c r="K72" s="65">
        <v>7</v>
      </c>
      <c r="L72" s="65">
        <v>8</v>
      </c>
      <c r="M72" s="65"/>
      <c r="N72" s="65">
        <v>8</v>
      </c>
      <c r="O72" s="65">
        <v>7</v>
      </c>
      <c r="P72" s="65">
        <v>7</v>
      </c>
      <c r="Q72" s="65"/>
      <c r="R72" s="65">
        <v>8</v>
      </c>
      <c r="S72" s="65"/>
      <c r="T72" s="65">
        <v>8</v>
      </c>
      <c r="U72" s="66">
        <v>8</v>
      </c>
    </row>
    <row r="73" spans="1:21">
      <c r="A73" s="19" t="s">
        <v>78</v>
      </c>
      <c r="B73" s="177" t="s">
        <v>155</v>
      </c>
      <c r="C73" s="178"/>
      <c r="D73" s="65">
        <v>9</v>
      </c>
      <c r="E73" s="65"/>
      <c r="F73" s="65">
        <v>9</v>
      </c>
      <c r="G73" s="65">
        <v>9</v>
      </c>
      <c r="H73" s="65"/>
      <c r="I73" s="65">
        <v>9</v>
      </c>
      <c r="J73" s="65"/>
      <c r="K73" s="65">
        <v>9</v>
      </c>
      <c r="L73" s="65">
        <v>9</v>
      </c>
      <c r="M73" s="65"/>
      <c r="N73" s="65">
        <v>9</v>
      </c>
      <c r="O73" s="65">
        <v>9</v>
      </c>
      <c r="P73" s="65">
        <v>9</v>
      </c>
      <c r="Q73" s="65"/>
      <c r="R73" s="65">
        <v>9</v>
      </c>
      <c r="S73" s="65"/>
      <c r="T73" s="65">
        <v>9</v>
      </c>
      <c r="U73" s="66">
        <v>9</v>
      </c>
    </row>
    <row r="74" spans="1:21">
      <c r="A74" s="19" t="s">
        <v>79</v>
      </c>
      <c r="B74" s="177" t="s">
        <v>156</v>
      </c>
      <c r="C74" s="178"/>
      <c r="D74" s="65">
        <v>7</v>
      </c>
      <c r="E74" s="63"/>
      <c r="F74" s="63">
        <v>6</v>
      </c>
      <c r="G74" s="63">
        <v>6</v>
      </c>
      <c r="H74" s="63"/>
      <c r="I74" s="65">
        <v>7</v>
      </c>
      <c r="J74" s="65"/>
      <c r="K74" s="65">
        <v>7</v>
      </c>
      <c r="L74" s="63">
        <v>6</v>
      </c>
      <c r="M74" s="63"/>
      <c r="N74" s="63">
        <v>6</v>
      </c>
      <c r="O74" s="65">
        <v>7</v>
      </c>
      <c r="P74" s="65">
        <v>7</v>
      </c>
      <c r="Q74" s="63"/>
      <c r="R74" s="63">
        <v>6</v>
      </c>
      <c r="S74" s="63"/>
      <c r="T74" s="63">
        <v>6</v>
      </c>
      <c r="U74" s="64">
        <v>6</v>
      </c>
    </row>
    <row r="75" spans="1:21">
      <c r="A75" s="19" t="s">
        <v>80</v>
      </c>
      <c r="B75" s="177" t="s">
        <v>157</v>
      </c>
      <c r="C75" s="178"/>
      <c r="D75" s="65">
        <v>6</v>
      </c>
      <c r="E75" s="65"/>
      <c r="F75" s="65">
        <v>7</v>
      </c>
      <c r="G75" s="65">
        <v>7</v>
      </c>
      <c r="H75" s="65"/>
      <c r="I75" s="65">
        <v>6</v>
      </c>
      <c r="J75" s="65"/>
      <c r="K75" s="65">
        <v>6</v>
      </c>
      <c r="L75" s="65">
        <v>7</v>
      </c>
      <c r="M75" s="65"/>
      <c r="N75" s="65">
        <v>7</v>
      </c>
      <c r="O75" s="65">
        <v>6</v>
      </c>
      <c r="P75" s="65">
        <v>6</v>
      </c>
      <c r="Q75" s="65"/>
      <c r="R75" s="65">
        <v>7</v>
      </c>
      <c r="S75" s="65"/>
      <c r="T75" s="65">
        <v>7</v>
      </c>
      <c r="U75" s="66">
        <v>7</v>
      </c>
    </row>
    <row r="76" spans="1:21">
      <c r="A76" s="19" t="s">
        <v>81</v>
      </c>
      <c r="B76" s="177" t="s">
        <v>158</v>
      </c>
      <c r="C76" s="178"/>
      <c r="D76" s="65">
        <v>9</v>
      </c>
      <c r="E76" s="65"/>
      <c r="F76" s="65">
        <v>8</v>
      </c>
      <c r="G76" s="65">
        <v>8</v>
      </c>
      <c r="H76" s="65"/>
      <c r="I76" s="65">
        <v>9</v>
      </c>
      <c r="J76" s="65"/>
      <c r="K76" s="65">
        <v>9</v>
      </c>
      <c r="L76" s="65">
        <v>8</v>
      </c>
      <c r="M76" s="65"/>
      <c r="N76" s="65">
        <v>8</v>
      </c>
      <c r="O76" s="65">
        <v>9</v>
      </c>
      <c r="P76" s="65">
        <v>9</v>
      </c>
      <c r="Q76" s="65"/>
      <c r="R76" s="65">
        <v>8</v>
      </c>
      <c r="S76" s="65"/>
      <c r="T76" s="65">
        <v>8</v>
      </c>
      <c r="U76" s="66">
        <v>8</v>
      </c>
    </row>
    <row r="77" spans="1:21">
      <c r="A77" s="19" t="s">
        <v>82</v>
      </c>
      <c r="B77" s="177" t="s">
        <v>159</v>
      </c>
      <c r="C77" s="178"/>
      <c r="D77" s="65">
        <v>10</v>
      </c>
      <c r="E77" s="65"/>
      <c r="F77" s="65">
        <v>6</v>
      </c>
      <c r="G77" s="65">
        <v>6</v>
      </c>
      <c r="H77" s="65"/>
      <c r="I77" s="65">
        <v>10</v>
      </c>
      <c r="J77" s="65"/>
      <c r="K77" s="65">
        <v>10</v>
      </c>
      <c r="L77" s="65">
        <v>6</v>
      </c>
      <c r="M77" s="65"/>
      <c r="N77" s="65">
        <v>6</v>
      </c>
      <c r="O77" s="65">
        <v>10</v>
      </c>
      <c r="P77" s="65">
        <v>10</v>
      </c>
      <c r="Q77" s="65"/>
      <c r="R77" s="65">
        <v>6</v>
      </c>
      <c r="S77" s="65"/>
      <c r="T77" s="65">
        <v>6</v>
      </c>
      <c r="U77" s="66">
        <v>6</v>
      </c>
    </row>
    <row r="78" spans="1:21">
      <c r="A78" s="19" t="s">
        <v>83</v>
      </c>
      <c r="B78" s="177" t="s">
        <v>160</v>
      </c>
      <c r="C78" s="178"/>
      <c r="D78" s="65">
        <v>7</v>
      </c>
      <c r="E78" s="65"/>
      <c r="F78" s="65">
        <v>5</v>
      </c>
      <c r="G78" s="65">
        <v>5</v>
      </c>
      <c r="H78" s="65"/>
      <c r="I78" s="65">
        <v>7</v>
      </c>
      <c r="J78" s="65"/>
      <c r="K78" s="65">
        <v>7</v>
      </c>
      <c r="L78" s="65">
        <v>5</v>
      </c>
      <c r="M78" s="65"/>
      <c r="N78" s="65">
        <v>5</v>
      </c>
      <c r="O78" s="65">
        <v>7</v>
      </c>
      <c r="P78" s="65">
        <v>7</v>
      </c>
      <c r="Q78" s="65"/>
      <c r="R78" s="65">
        <v>5</v>
      </c>
      <c r="S78" s="65"/>
      <c r="T78" s="65">
        <v>5</v>
      </c>
      <c r="U78" s="66">
        <v>5</v>
      </c>
    </row>
    <row r="79" spans="1:21">
      <c r="A79" s="19" t="s">
        <v>84</v>
      </c>
      <c r="B79" s="177" t="s">
        <v>161</v>
      </c>
      <c r="C79" s="178"/>
      <c r="D79" s="65">
        <v>6</v>
      </c>
      <c r="E79" s="65"/>
      <c r="F79" s="65">
        <v>7</v>
      </c>
      <c r="G79" s="65">
        <v>7</v>
      </c>
      <c r="H79" s="65"/>
      <c r="I79" s="65">
        <v>6</v>
      </c>
      <c r="J79" s="65"/>
      <c r="K79" s="65">
        <v>6</v>
      </c>
      <c r="L79" s="65">
        <v>7</v>
      </c>
      <c r="M79" s="65"/>
      <c r="N79" s="65">
        <v>7</v>
      </c>
      <c r="O79" s="65">
        <v>6</v>
      </c>
      <c r="P79" s="65">
        <v>6</v>
      </c>
      <c r="Q79" s="65"/>
      <c r="R79" s="65">
        <v>7</v>
      </c>
      <c r="S79" s="65"/>
      <c r="T79" s="65">
        <v>7</v>
      </c>
      <c r="U79" s="66">
        <v>7</v>
      </c>
    </row>
    <row r="80" spans="1:21">
      <c r="A80" s="19" t="s">
        <v>85</v>
      </c>
      <c r="B80" s="177" t="s">
        <v>162</v>
      </c>
      <c r="C80" s="178"/>
      <c r="D80" s="65">
        <v>5</v>
      </c>
      <c r="E80" s="65"/>
      <c r="F80" s="65">
        <v>8</v>
      </c>
      <c r="G80" s="65">
        <v>8</v>
      </c>
      <c r="H80" s="65"/>
      <c r="I80" s="65">
        <v>5</v>
      </c>
      <c r="J80" s="65"/>
      <c r="K80" s="65">
        <v>5</v>
      </c>
      <c r="L80" s="65">
        <v>8</v>
      </c>
      <c r="M80" s="65"/>
      <c r="N80" s="65">
        <v>8</v>
      </c>
      <c r="O80" s="65">
        <v>5</v>
      </c>
      <c r="P80" s="65">
        <v>5</v>
      </c>
      <c r="Q80" s="65"/>
      <c r="R80" s="65">
        <v>8</v>
      </c>
      <c r="S80" s="65"/>
      <c r="T80" s="65">
        <v>8</v>
      </c>
      <c r="U80" s="66">
        <v>8</v>
      </c>
    </row>
    <row r="81" spans="1:21">
      <c r="A81" s="19" t="s">
        <v>86</v>
      </c>
      <c r="B81" s="177" t="s">
        <v>163</v>
      </c>
      <c r="C81" s="178"/>
      <c r="D81" s="65">
        <v>2</v>
      </c>
      <c r="E81" s="65"/>
      <c r="F81" s="65">
        <v>9</v>
      </c>
      <c r="G81" s="65">
        <v>9</v>
      </c>
      <c r="H81" s="65"/>
      <c r="I81" s="65">
        <v>2</v>
      </c>
      <c r="J81" s="65"/>
      <c r="K81" s="65">
        <v>2</v>
      </c>
      <c r="L81" s="65">
        <v>9</v>
      </c>
      <c r="M81" s="65"/>
      <c r="N81" s="65">
        <v>9</v>
      </c>
      <c r="O81" s="65">
        <v>2</v>
      </c>
      <c r="P81" s="65">
        <v>2</v>
      </c>
      <c r="Q81" s="65"/>
      <c r="R81" s="65">
        <v>9</v>
      </c>
      <c r="S81" s="65"/>
      <c r="T81" s="65">
        <v>9</v>
      </c>
      <c r="U81" s="66">
        <v>9</v>
      </c>
    </row>
    <row r="82" spans="1:21">
      <c r="A82" s="19" t="s">
        <v>87</v>
      </c>
      <c r="B82" s="177" t="s">
        <v>164</v>
      </c>
      <c r="C82" s="178"/>
      <c r="D82" s="65">
        <v>3</v>
      </c>
      <c r="E82" s="65"/>
      <c r="F82" s="65">
        <v>6</v>
      </c>
      <c r="G82" s="65">
        <v>6</v>
      </c>
      <c r="H82" s="65"/>
      <c r="I82" s="65">
        <v>3</v>
      </c>
      <c r="J82" s="65"/>
      <c r="K82" s="65">
        <v>3</v>
      </c>
      <c r="L82" s="65">
        <v>6</v>
      </c>
      <c r="M82" s="65"/>
      <c r="N82" s="65">
        <v>6</v>
      </c>
      <c r="O82" s="65">
        <v>3</v>
      </c>
      <c r="P82" s="65">
        <v>3</v>
      </c>
      <c r="Q82" s="65"/>
      <c r="R82" s="65">
        <v>6</v>
      </c>
      <c r="S82" s="65"/>
      <c r="T82" s="65">
        <v>6</v>
      </c>
      <c r="U82" s="66">
        <v>6</v>
      </c>
    </row>
    <row r="83" spans="1:21">
      <c r="A83" s="19" t="s">
        <v>88</v>
      </c>
      <c r="B83" s="177" t="s">
        <v>165</v>
      </c>
      <c r="C83" s="178"/>
      <c r="D83" s="65">
        <v>2</v>
      </c>
      <c r="E83" s="65"/>
      <c r="F83" s="65">
        <v>5</v>
      </c>
      <c r="G83" s="65">
        <v>5</v>
      </c>
      <c r="H83" s="65"/>
      <c r="I83" s="65">
        <v>2</v>
      </c>
      <c r="J83" s="65"/>
      <c r="K83" s="65">
        <v>2</v>
      </c>
      <c r="L83" s="65">
        <v>5</v>
      </c>
      <c r="M83" s="65"/>
      <c r="N83" s="65">
        <v>5</v>
      </c>
      <c r="O83" s="65">
        <v>2</v>
      </c>
      <c r="P83" s="65">
        <v>2</v>
      </c>
      <c r="Q83" s="65"/>
      <c r="R83" s="65">
        <v>5</v>
      </c>
      <c r="S83" s="65"/>
      <c r="T83" s="65">
        <v>5</v>
      </c>
      <c r="U83" s="66">
        <v>5</v>
      </c>
    </row>
    <row r="84" spans="1:21">
      <c r="A84" s="19" t="s">
        <v>89</v>
      </c>
      <c r="B84" s="177" t="s">
        <v>166</v>
      </c>
      <c r="C84" s="178"/>
      <c r="D84" s="67">
        <v>2</v>
      </c>
      <c r="E84" s="67"/>
      <c r="F84" s="67">
        <v>6</v>
      </c>
      <c r="G84" s="67">
        <v>6</v>
      </c>
      <c r="H84" s="67"/>
      <c r="I84" s="67">
        <v>2</v>
      </c>
      <c r="J84" s="67"/>
      <c r="K84" s="67">
        <v>2</v>
      </c>
      <c r="L84" s="67">
        <v>6</v>
      </c>
      <c r="M84" s="67"/>
      <c r="N84" s="67">
        <v>6</v>
      </c>
      <c r="O84" s="67">
        <v>2</v>
      </c>
      <c r="P84" s="67">
        <v>2</v>
      </c>
      <c r="Q84" s="67"/>
      <c r="R84" s="67">
        <v>6</v>
      </c>
      <c r="S84" s="67"/>
      <c r="T84" s="67">
        <v>6</v>
      </c>
      <c r="U84" s="68">
        <v>6</v>
      </c>
    </row>
    <row r="85" spans="1:21">
      <c r="A85" s="19" t="s">
        <v>90</v>
      </c>
      <c r="B85" s="177" t="s">
        <v>167</v>
      </c>
      <c r="C85" s="178"/>
      <c r="D85" s="67">
        <v>2</v>
      </c>
      <c r="E85" s="67"/>
      <c r="F85" s="67">
        <v>6</v>
      </c>
      <c r="G85" s="67">
        <v>6</v>
      </c>
      <c r="H85" s="67"/>
      <c r="I85" s="67">
        <v>2</v>
      </c>
      <c r="J85" s="67"/>
      <c r="K85" s="67">
        <v>2</v>
      </c>
      <c r="L85" s="67">
        <v>6</v>
      </c>
      <c r="M85" s="67"/>
      <c r="N85" s="67">
        <v>6</v>
      </c>
      <c r="O85" s="67">
        <v>2</v>
      </c>
      <c r="P85" s="67">
        <v>2</v>
      </c>
      <c r="Q85" s="67"/>
      <c r="R85" s="67">
        <v>6</v>
      </c>
      <c r="S85" s="67"/>
      <c r="T85" s="67">
        <v>6</v>
      </c>
      <c r="U85" s="68">
        <v>6</v>
      </c>
    </row>
    <row r="86" spans="1:21">
      <c r="A86" s="19" t="s">
        <v>91</v>
      </c>
      <c r="B86" s="177" t="s">
        <v>168</v>
      </c>
      <c r="C86" s="178"/>
      <c r="D86" s="67">
        <v>2</v>
      </c>
      <c r="E86" s="67"/>
      <c r="F86" s="67">
        <v>6</v>
      </c>
      <c r="G86" s="67">
        <v>6</v>
      </c>
      <c r="H86" s="67"/>
      <c r="I86" s="67">
        <v>2</v>
      </c>
      <c r="J86" s="67"/>
      <c r="K86" s="67">
        <v>2</v>
      </c>
      <c r="L86" s="67">
        <v>6</v>
      </c>
      <c r="M86" s="67"/>
      <c r="N86" s="67">
        <v>6</v>
      </c>
      <c r="O86" s="67">
        <v>2</v>
      </c>
      <c r="P86" s="67">
        <v>2</v>
      </c>
      <c r="Q86" s="67"/>
      <c r="R86" s="67">
        <v>6</v>
      </c>
      <c r="S86" s="67"/>
      <c r="T86" s="67">
        <v>6</v>
      </c>
      <c r="U86" s="68">
        <v>6</v>
      </c>
    </row>
    <row r="87" spans="1:21">
      <c r="A87" s="19" t="s">
        <v>92</v>
      </c>
      <c r="B87" s="177" t="s">
        <v>169</v>
      </c>
      <c r="C87" s="178"/>
      <c r="D87" s="67">
        <v>2</v>
      </c>
      <c r="E87" s="67"/>
      <c r="F87" s="67">
        <v>6</v>
      </c>
      <c r="G87" s="67">
        <v>6</v>
      </c>
      <c r="H87" s="67"/>
      <c r="I87" s="67">
        <v>2</v>
      </c>
      <c r="J87" s="67"/>
      <c r="K87" s="67">
        <v>2</v>
      </c>
      <c r="L87" s="67">
        <v>6</v>
      </c>
      <c r="M87" s="67"/>
      <c r="N87" s="67">
        <v>6</v>
      </c>
      <c r="O87" s="67">
        <v>2</v>
      </c>
      <c r="P87" s="67">
        <v>2</v>
      </c>
      <c r="Q87" s="67"/>
      <c r="R87" s="67">
        <v>6</v>
      </c>
      <c r="S87" s="67"/>
      <c r="T87" s="67">
        <v>6</v>
      </c>
      <c r="U87" s="68">
        <v>6</v>
      </c>
    </row>
    <row r="88" spans="1:21">
      <c r="A88" s="19" t="s">
        <v>93</v>
      </c>
      <c r="B88" s="177" t="s">
        <v>170</v>
      </c>
      <c r="C88" s="178"/>
      <c r="D88" s="67">
        <v>2</v>
      </c>
      <c r="E88" s="67"/>
      <c r="F88" s="67">
        <v>6</v>
      </c>
      <c r="G88" s="67">
        <v>6</v>
      </c>
      <c r="H88" s="67"/>
      <c r="I88" s="67">
        <v>2</v>
      </c>
      <c r="J88" s="67"/>
      <c r="K88" s="67">
        <v>2</v>
      </c>
      <c r="L88" s="67">
        <v>6</v>
      </c>
      <c r="M88" s="67"/>
      <c r="N88" s="67">
        <v>6</v>
      </c>
      <c r="O88" s="67">
        <v>2</v>
      </c>
      <c r="P88" s="67">
        <v>2</v>
      </c>
      <c r="Q88" s="67"/>
      <c r="R88" s="67">
        <v>6</v>
      </c>
      <c r="S88" s="67"/>
      <c r="T88" s="67">
        <v>6</v>
      </c>
      <c r="U88" s="68">
        <v>6</v>
      </c>
    </row>
    <row r="89" spans="1:21">
      <c r="A89" s="19" t="s">
        <v>94</v>
      </c>
      <c r="B89" s="177" t="s">
        <v>171</v>
      </c>
      <c r="C89" s="178"/>
      <c r="D89" s="67">
        <v>2</v>
      </c>
      <c r="E89" s="67"/>
      <c r="F89" s="67">
        <v>6</v>
      </c>
      <c r="G89" s="67">
        <v>6</v>
      </c>
      <c r="H89" s="67"/>
      <c r="I89" s="67">
        <v>2</v>
      </c>
      <c r="J89" s="67"/>
      <c r="K89" s="67">
        <v>2</v>
      </c>
      <c r="L89" s="67">
        <v>6</v>
      </c>
      <c r="M89" s="67"/>
      <c r="N89" s="67">
        <v>6</v>
      </c>
      <c r="O89" s="67">
        <v>2</v>
      </c>
      <c r="P89" s="67">
        <v>2</v>
      </c>
      <c r="Q89" s="67"/>
      <c r="R89" s="67">
        <v>6</v>
      </c>
      <c r="S89" s="67"/>
      <c r="T89" s="67">
        <v>6</v>
      </c>
      <c r="U89" s="68">
        <v>6</v>
      </c>
    </row>
    <row r="90" spans="1:21">
      <c r="A90" s="19" t="s">
        <v>95</v>
      </c>
      <c r="B90" s="177" t="s">
        <v>172</v>
      </c>
      <c r="C90" s="178"/>
      <c r="D90" s="67">
        <v>2</v>
      </c>
      <c r="E90" s="67"/>
      <c r="F90" s="67">
        <v>6</v>
      </c>
      <c r="G90" s="67">
        <v>6</v>
      </c>
      <c r="H90" s="67"/>
      <c r="I90" s="67">
        <v>2</v>
      </c>
      <c r="J90" s="67"/>
      <c r="K90" s="67">
        <v>2</v>
      </c>
      <c r="L90" s="67">
        <v>6</v>
      </c>
      <c r="M90" s="67"/>
      <c r="N90" s="67">
        <v>6</v>
      </c>
      <c r="O90" s="67">
        <v>2</v>
      </c>
      <c r="P90" s="67">
        <v>2</v>
      </c>
      <c r="Q90" s="67"/>
      <c r="R90" s="67">
        <v>6</v>
      </c>
      <c r="S90" s="67"/>
      <c r="T90" s="67">
        <v>6</v>
      </c>
      <c r="U90" s="68">
        <v>6</v>
      </c>
    </row>
    <row r="91" spans="1:21">
      <c r="A91" s="19" t="s">
        <v>96</v>
      </c>
      <c r="B91" s="177" t="s">
        <v>173</v>
      </c>
      <c r="C91" s="178"/>
      <c r="D91" s="67">
        <v>2</v>
      </c>
      <c r="E91" s="67"/>
      <c r="F91" s="67">
        <v>6</v>
      </c>
      <c r="G91" s="67">
        <v>6</v>
      </c>
      <c r="H91" s="67"/>
      <c r="I91" s="67">
        <v>2</v>
      </c>
      <c r="J91" s="67"/>
      <c r="K91" s="67">
        <v>2</v>
      </c>
      <c r="L91" s="67">
        <v>6</v>
      </c>
      <c r="M91" s="67"/>
      <c r="N91" s="67">
        <v>6</v>
      </c>
      <c r="O91" s="67">
        <v>2</v>
      </c>
      <c r="P91" s="67">
        <v>2</v>
      </c>
      <c r="Q91" s="67"/>
      <c r="R91" s="67">
        <v>6</v>
      </c>
      <c r="S91" s="67"/>
      <c r="T91" s="67">
        <v>6</v>
      </c>
      <c r="U91" s="68">
        <v>6</v>
      </c>
    </row>
    <row r="92" spans="1:21">
      <c r="A92" s="19" t="s">
        <v>97</v>
      </c>
      <c r="B92" s="177" t="s">
        <v>174</v>
      </c>
      <c r="C92" s="178"/>
      <c r="D92" s="67">
        <v>2</v>
      </c>
      <c r="E92" s="67"/>
      <c r="F92" s="67">
        <v>6</v>
      </c>
      <c r="G92" s="67">
        <v>6</v>
      </c>
      <c r="H92" s="67"/>
      <c r="I92" s="67">
        <v>2</v>
      </c>
      <c r="J92" s="67"/>
      <c r="K92" s="67">
        <v>2</v>
      </c>
      <c r="L92" s="67">
        <v>6</v>
      </c>
      <c r="M92" s="67"/>
      <c r="N92" s="67">
        <v>6</v>
      </c>
      <c r="O92" s="67">
        <v>2</v>
      </c>
      <c r="P92" s="67">
        <v>2</v>
      </c>
      <c r="Q92" s="67"/>
      <c r="R92" s="67">
        <v>6</v>
      </c>
      <c r="S92" s="67"/>
      <c r="T92" s="67">
        <v>6</v>
      </c>
      <c r="U92" s="68">
        <v>6</v>
      </c>
    </row>
    <row r="93" spans="1:21">
      <c r="A93" s="19" t="s">
        <v>98</v>
      </c>
      <c r="B93" s="177" t="s">
        <v>175</v>
      </c>
      <c r="C93" s="178"/>
      <c r="D93" s="67">
        <v>2</v>
      </c>
      <c r="E93" s="67"/>
      <c r="F93" s="67">
        <v>6</v>
      </c>
      <c r="G93" s="67">
        <v>6</v>
      </c>
      <c r="H93" s="67"/>
      <c r="I93" s="67">
        <v>2</v>
      </c>
      <c r="J93" s="67"/>
      <c r="K93" s="67">
        <v>2</v>
      </c>
      <c r="L93" s="67">
        <v>6</v>
      </c>
      <c r="M93" s="67"/>
      <c r="N93" s="67">
        <v>6</v>
      </c>
      <c r="O93" s="67">
        <v>2</v>
      </c>
      <c r="P93" s="67">
        <v>2</v>
      </c>
      <c r="Q93" s="67"/>
      <c r="R93" s="67">
        <v>6</v>
      </c>
      <c r="S93" s="67"/>
      <c r="T93" s="67">
        <v>6</v>
      </c>
      <c r="U93" s="68">
        <v>6</v>
      </c>
    </row>
    <row r="94" spans="1:21">
      <c r="A94" s="19" t="s">
        <v>99</v>
      </c>
      <c r="B94" s="177" t="s">
        <v>176</v>
      </c>
      <c r="C94" s="178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8"/>
    </row>
    <row r="95" spans="1:21" ht="27.95" customHeight="1">
      <c r="A95" s="173" t="s">
        <v>429</v>
      </c>
      <c r="B95" s="173" t="s">
        <v>430</v>
      </c>
      <c r="C95" s="173"/>
      <c r="D95" s="69">
        <f>COUNTIF(D18:D94,"&gt;="&amp;D$11/10)</f>
        <v>60</v>
      </c>
      <c r="E95" s="69">
        <f>COUNTIF(E18:E94,"&gt;="&amp;D$11/10)</f>
        <v>0</v>
      </c>
      <c r="F95" s="69">
        <f>COUNTIF(F18:F94,"&gt;="&amp;D$11/10)</f>
        <v>76</v>
      </c>
      <c r="G95" s="69">
        <f>COUNTIF(G18:G94,"&gt;="&amp;G$11/10)</f>
        <v>76</v>
      </c>
      <c r="H95" s="69">
        <f>COUNTIF(H18:H94,"&gt;="&amp;G$11/10)</f>
        <v>0</v>
      </c>
      <c r="I95" s="69">
        <f>COUNTIF(I18:I94,"&gt;="&amp;G$11/10)</f>
        <v>60</v>
      </c>
      <c r="J95" s="69">
        <f>COUNTIF(J18:J94,"&gt;="&amp;J$11/10)</f>
        <v>0</v>
      </c>
      <c r="K95" s="69">
        <f>COUNTIF(K18:K94,"&gt;="&amp;J$11/10)</f>
        <v>60</v>
      </c>
      <c r="L95" s="69">
        <f>COUNTIF(L18:L94,"&gt;="&amp;J$11/10)</f>
        <v>76</v>
      </c>
      <c r="M95" s="69">
        <f>COUNTIF(M18:M94,"&gt;="&amp;M$11/10)</f>
        <v>0</v>
      </c>
      <c r="N95" s="69">
        <f>COUNTIF(N18:N94,"&gt;="&amp;M$11/10)</f>
        <v>76</v>
      </c>
      <c r="O95" s="69">
        <f>COUNTIF(O18:O94,"&gt;="&amp;M$11/10)</f>
        <v>60</v>
      </c>
      <c r="P95" s="69">
        <f>COUNTIF(P18:P94,"&gt;="&amp;P$11/10)</f>
        <v>60</v>
      </c>
      <c r="Q95" s="69">
        <f>COUNTIF(Q18:Q94,"&gt;="&amp;P$11/10)</f>
        <v>0</v>
      </c>
      <c r="R95" s="69">
        <f>COUNTIF(R18:R94,"&gt;="&amp;P$11/10)</f>
        <v>76</v>
      </c>
      <c r="S95" s="69">
        <f>COUNTIF(S18:S94,"&gt;="&amp;S$11/10)</f>
        <v>0</v>
      </c>
      <c r="T95" s="69">
        <f>COUNTIF(T18:T94,"&gt;="&amp;S$11/10)</f>
        <v>76</v>
      </c>
      <c r="U95" s="70">
        <f>COUNTIF(U18:U94,"&gt;="&amp;S$11/10)</f>
        <v>76</v>
      </c>
    </row>
    <row r="96" spans="1:21" ht="35.25" customHeight="1">
      <c r="A96" s="173"/>
      <c r="B96" s="174" t="s">
        <v>431</v>
      </c>
      <c r="C96" s="174"/>
      <c r="D96" s="71">
        <f>(D95/B16)*100</f>
        <v>77.922077922077932</v>
      </c>
      <c r="E96" s="71">
        <f>(E95/B16)*100</f>
        <v>0</v>
      </c>
      <c r="F96" s="71">
        <f>(F95/B16)*100</f>
        <v>98.701298701298697</v>
      </c>
      <c r="G96" s="71">
        <f>(G95/B16)*100</f>
        <v>98.701298701298697</v>
      </c>
      <c r="H96" s="71">
        <f>(H95/$B16)*100</f>
        <v>0</v>
      </c>
      <c r="I96" s="71">
        <f>(I95/B16)*100</f>
        <v>77.922077922077932</v>
      </c>
      <c r="J96" s="71">
        <f>(J95/$B16)*100</f>
        <v>0</v>
      </c>
      <c r="K96" s="71">
        <f>(K95/B16)*100</f>
        <v>77.922077922077932</v>
      </c>
      <c r="L96" s="71">
        <f>(L95/B16)*100</f>
        <v>98.701298701298697</v>
      </c>
      <c r="M96" s="71">
        <f>(M95/$B16)*100</f>
        <v>0</v>
      </c>
      <c r="N96" s="71">
        <f>(N95/B16)*100</f>
        <v>98.701298701298697</v>
      </c>
      <c r="O96" s="71">
        <f>(O95/B16)*100</f>
        <v>77.922077922077932</v>
      </c>
      <c r="P96" s="71">
        <f>(P95/B16)*100</f>
        <v>77.922077922077932</v>
      </c>
      <c r="Q96" s="71">
        <f>(Q95/$B16)*100</f>
        <v>0</v>
      </c>
      <c r="R96" s="71">
        <f>(R95/B16)*100</f>
        <v>98.701298701298697</v>
      </c>
      <c r="S96" s="71">
        <f>(S95/$B16)*100</f>
        <v>0</v>
      </c>
      <c r="T96" s="71">
        <f>(T95/B16)*100</f>
        <v>98.701298701298697</v>
      </c>
      <c r="U96" s="71">
        <f>(U95/B16)*100</f>
        <v>98.701298701298697</v>
      </c>
    </row>
    <row r="97" spans="1:21" ht="15.75" thickBot="1">
      <c r="A97" s="173"/>
      <c r="B97" s="174" t="s">
        <v>432</v>
      </c>
      <c r="C97" s="174"/>
      <c r="D97" s="155">
        <f>IF(AVERAGE(D96:F96)&lt;$D$14,0,IF(AVERAGE(D96:F96)&lt;$E$14,1,IF(AVERAGE(D96:F96)&lt;F14,2,3)))</f>
        <v>1</v>
      </c>
      <c r="E97" s="156"/>
      <c r="F97" s="156"/>
      <c r="G97" s="155">
        <f>IF(AVERAGE(G96:I96)&lt;$D$14,0,IF(AVERAGE(G96:I96)&lt;$E$14,1,IF(AVERAGE(G96:I96)&lt;I14,2,3)))</f>
        <v>1</v>
      </c>
      <c r="H97" s="156"/>
      <c r="I97" s="156"/>
      <c r="J97" s="155">
        <f>IF(AVERAGE(J96:L96)&lt;$D$14,0,IF(AVERAGE(J96:L96)&lt;$E$14,1,IF(AVERAGE(J96:L96)&lt;L14,2,3)))</f>
        <v>1</v>
      </c>
      <c r="K97" s="156"/>
      <c r="L97" s="156"/>
      <c r="M97" s="155">
        <f>IF(AVERAGE(M96:O96)&lt;$D$14,0,IF(AVERAGE(M96:O96)&lt;$E$14,1,IF(AVERAGE(M96:O96)&lt;O14,2,3)))</f>
        <v>1</v>
      </c>
      <c r="N97" s="156"/>
      <c r="O97" s="156"/>
      <c r="P97" s="155">
        <f>IF(AVERAGE(P96:R96)&lt;$D$14,0,IF(AVERAGE(P96:R96)&lt;$E$14,1,IF(AVERAGE(P96:R96)&lt;R14,2,3)))</f>
        <v>1</v>
      </c>
      <c r="Q97" s="156"/>
      <c r="R97" s="156"/>
      <c r="S97" s="155">
        <f>IF(AVERAGE(S96:U96)&lt;$D$14,0,IF(AVERAGE(S96:U96)&lt;$E$14,1,IF(AVERAGE(S96:U96)&lt;F14,2,3)))</f>
        <v>2</v>
      </c>
      <c r="T97" s="156"/>
      <c r="U97" s="156"/>
    </row>
    <row r="98" spans="1:21">
      <c r="A98" s="20"/>
      <c r="B98" s="179"/>
      <c r="C98" s="179"/>
    </row>
    <row r="99" spans="1:21">
      <c r="A99" s="20"/>
      <c r="B99" s="179"/>
      <c r="C99" s="179"/>
    </row>
    <row r="100" spans="1:21">
      <c r="A100" s="20"/>
      <c r="B100" s="179"/>
      <c r="C100" s="179"/>
    </row>
    <row r="101" spans="1:21">
      <c r="A101" s="20"/>
      <c r="B101" s="179"/>
      <c r="C101" s="179"/>
    </row>
    <row r="102" spans="1:21">
      <c r="A102" s="20"/>
      <c r="B102" s="179"/>
      <c r="C102" s="179"/>
    </row>
    <row r="103" spans="1:21">
      <c r="A103" s="20"/>
      <c r="B103" s="179"/>
      <c r="C103" s="179"/>
    </row>
    <row r="104" spans="1:21">
      <c r="A104" s="20"/>
      <c r="B104" s="179"/>
      <c r="C104" s="179"/>
    </row>
    <row r="105" spans="1:21">
      <c r="A105" s="72"/>
      <c r="B105" s="72"/>
      <c r="C105" s="72"/>
    </row>
  </sheetData>
  <mergeCells count="134">
    <mergeCell ref="A1:U1"/>
    <mergeCell ref="A2:U2"/>
    <mergeCell ref="A3:U3"/>
    <mergeCell ref="A5:U5"/>
    <mergeCell ref="A7:I7"/>
    <mergeCell ref="K7:U7"/>
    <mergeCell ref="B16:C16"/>
    <mergeCell ref="D11:F11"/>
    <mergeCell ref="G11:I11"/>
    <mergeCell ref="P11:R11"/>
    <mergeCell ref="A10:B11"/>
    <mergeCell ref="D10:F10"/>
    <mergeCell ref="G10:I10"/>
    <mergeCell ref="J16:L16"/>
    <mergeCell ref="M16:O16"/>
    <mergeCell ref="D97:F97"/>
    <mergeCell ref="G97:I97"/>
    <mergeCell ref="P97:R97"/>
    <mergeCell ref="B18:C18"/>
    <mergeCell ref="B37:C37"/>
    <mergeCell ref="B38:C38"/>
    <mergeCell ref="B39:C39"/>
    <mergeCell ref="B40:C40"/>
    <mergeCell ref="B41:C41"/>
    <mergeCell ref="B42:C42"/>
    <mergeCell ref="B31:C31"/>
    <mergeCell ref="B32:C32"/>
    <mergeCell ref="B33:C33"/>
    <mergeCell ref="B36:C36"/>
    <mergeCell ref="B49:C49"/>
    <mergeCell ref="B50:C50"/>
    <mergeCell ref="B51:C51"/>
    <mergeCell ref="B52:C52"/>
    <mergeCell ref="B29:C29"/>
    <mergeCell ref="B30:C30"/>
    <mergeCell ref="B19:C19"/>
    <mergeCell ref="B71:C71"/>
    <mergeCell ref="B72:C72"/>
    <mergeCell ref="B61:C61"/>
    <mergeCell ref="B62:C62"/>
    <mergeCell ref="P10:R10"/>
    <mergeCell ref="B25:C25"/>
    <mergeCell ref="B26:C26"/>
    <mergeCell ref="B27:C27"/>
    <mergeCell ref="B28:C28"/>
    <mergeCell ref="B57:C57"/>
    <mergeCell ref="B58:C58"/>
    <mergeCell ref="B59:C59"/>
    <mergeCell ref="B60:C60"/>
    <mergeCell ref="B53:C53"/>
    <mergeCell ref="B54:C54"/>
    <mergeCell ref="B43:C43"/>
    <mergeCell ref="D16:F16"/>
    <mergeCell ref="G16:I16"/>
    <mergeCell ref="P16:R16"/>
    <mergeCell ref="B20:C20"/>
    <mergeCell ref="B47:C47"/>
    <mergeCell ref="B48:C48"/>
    <mergeCell ref="A6:U6"/>
    <mergeCell ref="A9:U9"/>
    <mergeCell ref="A15:U15"/>
    <mergeCell ref="B67:C67"/>
    <mergeCell ref="B68:C68"/>
    <mergeCell ref="B69:C69"/>
    <mergeCell ref="B70:C70"/>
    <mergeCell ref="A8:I8"/>
    <mergeCell ref="K8:U8"/>
    <mergeCell ref="B21:C21"/>
    <mergeCell ref="B22:C22"/>
    <mergeCell ref="B23:C23"/>
    <mergeCell ref="B24:C24"/>
    <mergeCell ref="B17:C17"/>
    <mergeCell ref="B44:C44"/>
    <mergeCell ref="B45:C45"/>
    <mergeCell ref="B46:C46"/>
    <mergeCell ref="B34:C34"/>
    <mergeCell ref="B35:C35"/>
    <mergeCell ref="B104:C10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8:C98"/>
    <mergeCell ref="B99:C99"/>
    <mergeCell ref="B100:C100"/>
    <mergeCell ref="B101:C101"/>
    <mergeCell ref="B102:C102"/>
    <mergeCell ref="B103:C103"/>
    <mergeCell ref="B94:C94"/>
    <mergeCell ref="A95:A97"/>
    <mergeCell ref="B95:C95"/>
    <mergeCell ref="B96:C96"/>
    <mergeCell ref="B97:C97"/>
    <mergeCell ref="W17:Y26"/>
    <mergeCell ref="W28:Y30"/>
    <mergeCell ref="B63:C63"/>
    <mergeCell ref="B64:C64"/>
    <mergeCell ref="B65:C65"/>
    <mergeCell ref="B66:C66"/>
    <mergeCell ref="B55:C55"/>
    <mergeCell ref="B56:C56"/>
    <mergeCell ref="B79:C79"/>
    <mergeCell ref="B80:C80"/>
    <mergeCell ref="B81:C81"/>
    <mergeCell ref="B82:C82"/>
    <mergeCell ref="B83:C83"/>
    <mergeCell ref="B84:C84"/>
    <mergeCell ref="B73:C73"/>
    <mergeCell ref="B74:C74"/>
    <mergeCell ref="B75:C75"/>
    <mergeCell ref="B76:C76"/>
    <mergeCell ref="B77:C77"/>
    <mergeCell ref="B78:C78"/>
    <mergeCell ref="J97:L97"/>
    <mergeCell ref="M97:O97"/>
    <mergeCell ref="S97:U97"/>
    <mergeCell ref="J10:L10"/>
    <mergeCell ref="J11:L11"/>
    <mergeCell ref="M10:O10"/>
    <mergeCell ref="M11:O11"/>
    <mergeCell ref="S10:U10"/>
    <mergeCell ref="S11:U11"/>
    <mergeCell ref="G13:K13"/>
    <mergeCell ref="G14:K14"/>
    <mergeCell ref="L13:P13"/>
    <mergeCell ref="L14:P14"/>
    <mergeCell ref="S16:U16"/>
    <mergeCell ref="Q13:U13"/>
    <mergeCell ref="Q14:U14"/>
  </mergeCells>
  <printOptions horizontalCentered="1"/>
  <pageMargins left="0.23622047244094491" right="0.23622047244094491" top="0.51181102362204722" bottom="0.70866141732283472" header="0.15748031496062992" footer="0.15748031496062992"/>
  <pageSetup paperSize="9" fitToHeight="0" orientation="landscape" horizontalDpi="4294967292" r:id="rId1"/>
  <headerFooter>
    <oddHeader xml:space="preserve">&amp;RI2IT / ACAD / AT / 04 ver 01
</oddHeader>
    <oddFooter>&amp;R&amp;"Bookman Old Style,Regular"&amp;10Sign of Faculty:_____________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3"/>
  <sheetViews>
    <sheetView tabSelected="1" topLeftCell="A13" zoomScaleSheetLayoutView="100" workbookViewId="0">
      <selection activeCell="G33" sqref="G33"/>
    </sheetView>
  </sheetViews>
  <sheetFormatPr defaultColWidth="8.7109375" defaultRowHeight="15"/>
  <cols>
    <col min="1" max="8" width="13" style="21" customWidth="1"/>
    <col min="9" max="9" width="12.85546875" style="21" customWidth="1"/>
    <col min="10" max="16384" width="8.7109375" style="21"/>
  </cols>
  <sheetData>
    <row r="1" spans="1:9" ht="40.5" customHeight="1">
      <c r="A1" s="206" t="s">
        <v>192</v>
      </c>
      <c r="B1" s="206"/>
      <c r="C1" s="206"/>
      <c r="D1" s="206"/>
      <c r="E1" s="206"/>
      <c r="F1" s="206"/>
      <c r="G1" s="206"/>
      <c r="H1" s="206"/>
      <c r="I1" s="206"/>
    </row>
    <row r="2" spans="1:9" ht="18" customHeight="1">
      <c r="A2" s="207" t="s">
        <v>205</v>
      </c>
      <c r="B2" s="207"/>
      <c r="C2" s="207"/>
      <c r="D2" s="207"/>
      <c r="E2" s="207"/>
      <c r="F2" s="207"/>
      <c r="G2" s="207"/>
      <c r="H2" s="207"/>
      <c r="I2" s="207"/>
    </row>
    <row r="3" spans="1:9" ht="18.75">
      <c r="A3" s="205" t="s">
        <v>439</v>
      </c>
      <c r="B3" s="205"/>
      <c r="C3" s="205"/>
      <c r="D3" s="205"/>
      <c r="E3" s="205"/>
      <c r="F3" s="205"/>
      <c r="G3" s="205"/>
      <c r="H3" s="205"/>
      <c r="I3" s="205"/>
    </row>
    <row r="4" spans="1:9" ht="6.6" customHeight="1" thickBot="1">
      <c r="A4" s="205"/>
      <c r="B4" s="205"/>
      <c r="C4" s="205"/>
      <c r="D4" s="205"/>
      <c r="E4" s="205"/>
      <c r="F4" s="205"/>
      <c r="G4" s="205"/>
      <c r="H4" s="205"/>
    </row>
    <row r="5" spans="1:9" ht="20.25" thickTop="1" thickBot="1">
      <c r="A5" s="208" t="s">
        <v>195</v>
      </c>
      <c r="B5" s="208"/>
      <c r="C5" s="208"/>
      <c r="D5" s="208"/>
      <c r="E5" s="208"/>
      <c r="F5" s="208"/>
      <c r="G5" s="208"/>
      <c r="H5" s="208"/>
      <c r="I5" s="208"/>
    </row>
    <row r="6" spans="1:9" ht="6.95" customHeight="1" thickTop="1">
      <c r="A6" s="209"/>
      <c r="B6" s="209"/>
      <c r="C6" s="209"/>
      <c r="D6" s="209"/>
      <c r="E6" s="209"/>
      <c r="F6" s="209"/>
      <c r="G6" s="209"/>
      <c r="H6" s="209"/>
    </row>
    <row r="7" spans="1:9" ht="15.6" customHeight="1">
      <c r="A7" s="209"/>
      <c r="B7" s="209"/>
      <c r="C7" s="209"/>
      <c r="D7" s="209"/>
      <c r="E7" s="209"/>
      <c r="F7" s="209"/>
      <c r="G7" s="209"/>
      <c r="H7" s="209"/>
    </row>
    <row r="8" spans="1:9" ht="14.45" customHeight="1">
      <c r="A8" s="210" t="s">
        <v>12</v>
      </c>
      <c r="B8" s="211"/>
      <c r="C8" s="211"/>
      <c r="D8" s="212"/>
      <c r="E8" s="210" t="s">
        <v>445</v>
      </c>
      <c r="F8" s="211"/>
      <c r="G8" s="211"/>
      <c r="H8" s="211"/>
      <c r="I8" s="212"/>
    </row>
    <row r="9" spans="1:9" ht="15" customHeight="1">
      <c r="A9" s="210" t="s">
        <v>384</v>
      </c>
      <c r="B9" s="211"/>
      <c r="C9" s="211"/>
      <c r="D9" s="212"/>
      <c r="E9" s="210" t="s">
        <v>196</v>
      </c>
      <c r="F9" s="211"/>
      <c r="G9" s="211"/>
      <c r="H9" s="211"/>
      <c r="I9" s="212"/>
    </row>
    <row r="10" spans="1:9" ht="15" customHeight="1" thickBot="1">
      <c r="A10" s="24"/>
      <c r="B10" s="24"/>
      <c r="C10" s="24"/>
      <c r="D10" s="24"/>
      <c r="E10" s="24"/>
      <c r="F10" s="24"/>
      <c r="G10" s="24"/>
      <c r="H10" s="24"/>
    </row>
    <row r="11" spans="1:9" ht="15" customHeight="1">
      <c r="A11" s="218" t="s">
        <v>214</v>
      </c>
      <c r="B11" s="219"/>
      <c r="C11" s="219"/>
      <c r="D11" s="217" t="s">
        <v>376</v>
      </c>
      <c r="E11" s="217"/>
      <c r="F11" s="217" t="s">
        <v>377</v>
      </c>
      <c r="G11" s="217"/>
      <c r="H11" s="217" t="s">
        <v>378</v>
      </c>
      <c r="I11" s="225"/>
    </row>
    <row r="12" spans="1:9" ht="15" customHeight="1">
      <c r="A12" s="220"/>
      <c r="B12" s="221"/>
      <c r="C12" s="221"/>
      <c r="D12" s="224">
        <v>50</v>
      </c>
      <c r="E12" s="224"/>
      <c r="F12" s="224">
        <v>60</v>
      </c>
      <c r="G12" s="224"/>
      <c r="H12" s="224">
        <v>70</v>
      </c>
      <c r="I12" s="226"/>
    </row>
    <row r="13" spans="1:9" ht="29.1" customHeight="1">
      <c r="A13" s="220"/>
      <c r="B13" s="221"/>
      <c r="C13" s="221"/>
      <c r="D13" s="213" t="str">
        <f>CONCATENATE("More than ", D12, " % students indicated attainment")</f>
        <v>More than 50 % students indicated attainment</v>
      </c>
      <c r="E13" s="213"/>
      <c r="F13" s="213" t="str">
        <f t="shared" ref="F13" si="0">CONCATENATE("More than ", F12, " % students indicated attainment")</f>
        <v>More than 60 % students indicated attainment</v>
      </c>
      <c r="G13" s="213"/>
      <c r="H13" s="213" t="str">
        <f t="shared" ref="H13" si="1">CONCATENATE("More than ", H12, " % students indicated attainment")</f>
        <v>More than 70 % students indicated attainment</v>
      </c>
      <c r="I13" s="214"/>
    </row>
    <row r="14" spans="1:9" ht="15.75" thickBot="1">
      <c r="A14" s="222"/>
      <c r="B14" s="223"/>
      <c r="C14" s="223"/>
      <c r="D14" s="215">
        <v>1</v>
      </c>
      <c r="E14" s="215"/>
      <c r="F14" s="215">
        <v>2</v>
      </c>
      <c r="G14" s="215"/>
      <c r="H14" s="215">
        <v>3</v>
      </c>
      <c r="I14" s="216"/>
    </row>
    <row r="15" spans="1:9">
      <c r="A15" s="23"/>
      <c r="B15" s="23"/>
      <c r="C15" s="23"/>
      <c r="D15" s="23"/>
      <c r="E15" s="23"/>
      <c r="F15" s="23"/>
      <c r="G15" s="23"/>
      <c r="H15" s="23"/>
    </row>
    <row r="16" spans="1:9" ht="14.45" customHeight="1">
      <c r="A16" s="243" t="s">
        <v>197</v>
      </c>
      <c r="B16" s="244" t="s">
        <v>198</v>
      </c>
      <c r="C16" s="244"/>
      <c r="D16" s="244"/>
      <c r="E16" s="244"/>
      <c r="F16" s="244"/>
      <c r="G16" s="244"/>
      <c r="H16" s="244"/>
      <c r="I16" s="244"/>
    </row>
    <row r="17" spans="1:9" ht="66.75" customHeight="1">
      <c r="A17" s="243"/>
      <c r="B17" s="245" t="s">
        <v>199</v>
      </c>
      <c r="C17" s="245" t="s">
        <v>200</v>
      </c>
      <c r="D17" s="245" t="s">
        <v>201</v>
      </c>
      <c r="E17" s="245" t="s">
        <v>202</v>
      </c>
      <c r="F17" s="245" t="s">
        <v>203</v>
      </c>
      <c r="G17" s="245" t="s">
        <v>426</v>
      </c>
      <c r="H17" s="245" t="s">
        <v>204</v>
      </c>
      <c r="I17" s="245" t="s">
        <v>215</v>
      </c>
    </row>
    <row r="18" spans="1:9">
      <c r="A18" s="47" t="str">
        <f>'CP - 01 CO CEO Pr'!A18</f>
        <v>CO301.1</v>
      </c>
      <c r="B18" s="22">
        <v>22</v>
      </c>
      <c r="C18" s="22">
        <v>22</v>
      </c>
      <c r="D18" s="22">
        <v>5</v>
      </c>
      <c r="E18" s="22">
        <v>1</v>
      </c>
      <c r="F18" s="22"/>
      <c r="G18" s="22">
        <f>(B18*5)+(C18*4)+(D18*3)+(E18*2)+(F18*1)</f>
        <v>215</v>
      </c>
      <c r="H18" s="48">
        <f>(G18*100)/(SUM(B18:F18)*5)</f>
        <v>86</v>
      </c>
      <c r="I18" s="25">
        <f>IF(H18&lt;50,0,IF(H18&lt;60,1,IF(H18&lt;70,2,3)))</f>
        <v>3</v>
      </c>
    </row>
    <row r="19" spans="1:9">
      <c r="A19" s="47" t="str">
        <f>'CP - 01 CO CEO Pr'!A19</f>
        <v>CO301.2</v>
      </c>
      <c r="B19" s="22">
        <v>15</v>
      </c>
      <c r="C19" s="22">
        <v>25</v>
      </c>
      <c r="D19" s="22">
        <v>8</v>
      </c>
      <c r="E19" s="22">
        <v>2</v>
      </c>
      <c r="F19" s="22"/>
      <c r="G19" s="22">
        <f t="shared" ref="G19:G23" si="2">(B19*5)+(C19*4)+(D19*3)+(E19*2)+(F19*1)</f>
        <v>203</v>
      </c>
      <c r="H19" s="48">
        <f t="shared" ref="H19:H23" si="3">(G19*100)/(SUM(B19:F19)*5)</f>
        <v>81.2</v>
      </c>
      <c r="I19" s="25">
        <f t="shared" ref="I19:I23" si="4">IF(H19&lt;50,0,IF(H19&lt;60,1,IF(H19&lt;70,2,3)))</f>
        <v>3</v>
      </c>
    </row>
    <row r="20" spans="1:9">
      <c r="A20" s="47" t="str">
        <f>'CP - 01 CO CEO Pr'!A20</f>
        <v>CO301.3</v>
      </c>
      <c r="B20" s="22">
        <v>16</v>
      </c>
      <c r="C20" s="22">
        <v>21</v>
      </c>
      <c r="D20" s="22">
        <v>12</v>
      </c>
      <c r="E20" s="22">
        <v>1</v>
      </c>
      <c r="F20" s="22"/>
      <c r="G20" s="22">
        <f t="shared" si="2"/>
        <v>202</v>
      </c>
      <c r="H20" s="48">
        <f t="shared" si="3"/>
        <v>80.8</v>
      </c>
      <c r="I20" s="25">
        <f t="shared" si="4"/>
        <v>3</v>
      </c>
    </row>
    <row r="21" spans="1:9">
      <c r="A21" s="47" t="str">
        <f>'CP - 01 CO CEO Pr'!A21</f>
        <v>CO301.4</v>
      </c>
      <c r="B21" s="22">
        <v>20</v>
      </c>
      <c r="C21" s="22">
        <v>22</v>
      </c>
      <c r="D21" s="22">
        <v>6</v>
      </c>
      <c r="E21" s="22">
        <v>2</v>
      </c>
      <c r="F21" s="22"/>
      <c r="G21" s="22">
        <f t="shared" si="2"/>
        <v>210</v>
      </c>
      <c r="H21" s="48">
        <f t="shared" si="3"/>
        <v>84</v>
      </c>
      <c r="I21" s="25">
        <f t="shared" si="4"/>
        <v>3</v>
      </c>
    </row>
    <row r="22" spans="1:9">
      <c r="A22" s="47" t="str">
        <f>'CP - 01 CO CEO Pr'!A22</f>
        <v>CO301.5</v>
      </c>
      <c r="B22" s="22">
        <v>23</v>
      </c>
      <c r="C22" s="22">
        <v>19</v>
      </c>
      <c r="D22" s="22">
        <v>7</v>
      </c>
      <c r="E22" s="22">
        <v>1</v>
      </c>
      <c r="F22" s="22"/>
      <c r="G22" s="22">
        <f t="shared" si="2"/>
        <v>214</v>
      </c>
      <c r="H22" s="48">
        <f t="shared" si="3"/>
        <v>85.6</v>
      </c>
      <c r="I22" s="25">
        <f t="shared" si="4"/>
        <v>3</v>
      </c>
    </row>
    <row r="23" spans="1:9">
      <c r="A23" s="47" t="str">
        <f>'CP - 01 CO CEO Pr'!A23</f>
        <v>CO301.6</v>
      </c>
      <c r="B23" s="22">
        <v>17</v>
      </c>
      <c r="C23" s="22">
        <v>23</v>
      </c>
      <c r="D23" s="22">
        <v>7</v>
      </c>
      <c r="E23" s="22">
        <v>3</v>
      </c>
      <c r="F23" s="22"/>
      <c r="G23" s="22">
        <f t="shared" si="2"/>
        <v>204</v>
      </c>
      <c r="H23" s="48">
        <f t="shared" si="3"/>
        <v>81.599999999999994</v>
      </c>
      <c r="I23" s="25">
        <f t="shared" si="4"/>
        <v>3</v>
      </c>
    </row>
  </sheetData>
  <mergeCells count="26">
    <mergeCell ref="D12:E12"/>
    <mergeCell ref="F11:G11"/>
    <mergeCell ref="F12:G12"/>
    <mergeCell ref="H11:I11"/>
    <mergeCell ref="H12:I12"/>
    <mergeCell ref="A6:H6"/>
    <mergeCell ref="A16:A17"/>
    <mergeCell ref="A7:H7"/>
    <mergeCell ref="E8:I8"/>
    <mergeCell ref="E9:I9"/>
    <mergeCell ref="A8:D8"/>
    <mergeCell ref="H13:I13"/>
    <mergeCell ref="H14:I14"/>
    <mergeCell ref="B16:I16"/>
    <mergeCell ref="A9:D9"/>
    <mergeCell ref="D13:E13"/>
    <mergeCell ref="D14:E14"/>
    <mergeCell ref="F13:G13"/>
    <mergeCell ref="F14:G14"/>
    <mergeCell ref="D11:E11"/>
    <mergeCell ref="A11:C14"/>
    <mergeCell ref="A4:H4"/>
    <mergeCell ref="A1:I1"/>
    <mergeCell ref="A2:I2"/>
    <mergeCell ref="A3:I3"/>
    <mergeCell ref="A5:I5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&amp;RI2IT / ACAD / AT / 05 ver 01</oddHeader>
    <oddFooter>&amp;RSign. of Faculty _______________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U20"/>
  <sheetViews>
    <sheetView topLeftCell="B13" workbookViewId="0">
      <selection activeCell="A5" sqref="A5:U5"/>
    </sheetView>
  </sheetViews>
  <sheetFormatPr defaultColWidth="8.7109375" defaultRowHeight="15"/>
  <cols>
    <col min="1" max="1" width="9.42578125" style="73" customWidth="1"/>
    <col min="2" max="5" width="11.85546875" style="73" customWidth="1"/>
    <col min="6" max="17" width="4.42578125" style="73" customWidth="1"/>
    <col min="18" max="18" width="5.7109375" style="73" customWidth="1"/>
    <col min="19" max="19" width="5.42578125" style="73" customWidth="1"/>
    <col min="20" max="21" width="5.85546875" style="73" customWidth="1"/>
    <col min="22" max="16384" width="8.7109375" style="73"/>
  </cols>
  <sheetData>
    <row r="1" spans="1:21" ht="42.95" customHeight="1">
      <c r="A1" s="236" t="s">
        <v>192</v>
      </c>
      <c r="B1" s="236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</row>
    <row r="2" spans="1:21" ht="18" customHeight="1">
      <c r="A2" s="237" t="s">
        <v>10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</row>
    <row r="3" spans="1:21" ht="18.75">
      <c r="A3" s="238" t="s">
        <v>440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</row>
    <row r="4" spans="1:21" ht="12.75" customHeight="1" thickBot="1">
      <c r="A4" s="238"/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</row>
    <row r="5" spans="1:21" ht="18" customHeight="1" thickTop="1" thickBot="1">
      <c r="A5" s="239" t="s">
        <v>15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</row>
    <row r="6" spans="1:21" ht="6.6" customHeight="1" thickTop="1" thickBot="1">
      <c r="A6" s="180"/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</row>
    <row r="7" spans="1:21">
      <c r="A7" s="240" t="s">
        <v>12</v>
      </c>
      <c r="B7" s="197"/>
      <c r="C7" s="241"/>
      <c r="D7" s="241"/>
      <c r="E7" s="241"/>
      <c r="F7" s="241"/>
      <c r="G7" s="241"/>
      <c r="H7" s="241"/>
      <c r="I7" s="241"/>
      <c r="J7" s="241"/>
      <c r="K7" s="241" t="s">
        <v>185</v>
      </c>
      <c r="L7" s="241"/>
      <c r="M7" s="241"/>
      <c r="N7" s="241"/>
      <c r="O7" s="241"/>
      <c r="P7" s="241"/>
      <c r="Q7" s="241"/>
      <c r="R7" s="241"/>
      <c r="S7" s="241"/>
      <c r="T7" s="241"/>
      <c r="U7" s="242"/>
    </row>
    <row r="8" spans="1:21" ht="15.75" thickBot="1">
      <c r="A8" s="227" t="s">
        <v>384</v>
      </c>
      <c r="B8" s="185"/>
      <c r="C8" s="228"/>
      <c r="D8" s="228"/>
      <c r="E8" s="228"/>
      <c r="F8" s="228"/>
      <c r="G8" s="228"/>
      <c r="H8" s="228"/>
      <c r="I8" s="228"/>
      <c r="J8" s="228"/>
      <c r="K8" s="228" t="s">
        <v>13</v>
      </c>
      <c r="L8" s="228"/>
      <c r="M8" s="228"/>
      <c r="N8" s="228"/>
      <c r="O8" s="228"/>
      <c r="P8" s="228"/>
      <c r="Q8" s="228"/>
      <c r="R8" s="228"/>
      <c r="S8" s="228"/>
      <c r="T8" s="228"/>
      <c r="U8" s="229"/>
    </row>
    <row r="9" spans="1:21" ht="15.75" thickBot="1"/>
    <row r="10" spans="1:21" ht="107.45" customHeight="1">
      <c r="A10" s="74" t="s">
        <v>5</v>
      </c>
      <c r="B10" s="75" t="s">
        <v>434</v>
      </c>
      <c r="C10" s="75" t="s">
        <v>433</v>
      </c>
      <c r="D10" s="75" t="s">
        <v>361</v>
      </c>
      <c r="E10" s="75" t="s">
        <v>438</v>
      </c>
      <c r="F10" s="75" t="s">
        <v>362</v>
      </c>
      <c r="G10" s="75" t="s">
        <v>363</v>
      </c>
      <c r="H10" s="75" t="s">
        <v>364</v>
      </c>
      <c r="I10" s="75" t="s">
        <v>365</v>
      </c>
      <c r="J10" s="75" t="s">
        <v>366</v>
      </c>
      <c r="K10" s="75" t="s">
        <v>367</v>
      </c>
      <c r="L10" s="75" t="s">
        <v>368</v>
      </c>
      <c r="M10" s="75" t="s">
        <v>369</v>
      </c>
      <c r="N10" s="75" t="s">
        <v>370</v>
      </c>
      <c r="O10" s="75" t="s">
        <v>371</v>
      </c>
      <c r="P10" s="75" t="s">
        <v>372</v>
      </c>
      <c r="Q10" s="75" t="s">
        <v>373</v>
      </c>
      <c r="R10" s="75" t="s">
        <v>442</v>
      </c>
      <c r="S10" s="75" t="s">
        <v>374</v>
      </c>
      <c r="T10" s="75" t="s">
        <v>443</v>
      </c>
      <c r="U10" s="76" t="s">
        <v>444</v>
      </c>
    </row>
    <row r="11" spans="1:21">
      <c r="A11" s="77" t="str">
        <f>'CP - 01 CO CEO Pr'!A18</f>
        <v>CO301.1</v>
      </c>
      <c r="B11" s="78">
        <f>'CO Attainment thro'' Univ Exam'!H108</f>
        <v>2</v>
      </c>
      <c r="C11" s="79">
        <f>'CO-Attainment Pr'!D97</f>
        <v>1</v>
      </c>
      <c r="D11" s="79">
        <f>'CO-Attainment_Course End Survey'!I18</f>
        <v>3</v>
      </c>
      <c r="E11" s="79">
        <f>B11*0.5+C11*0.3+D11*0.2</f>
        <v>1.9000000000000001</v>
      </c>
      <c r="F11" s="80">
        <v>2</v>
      </c>
      <c r="G11" s="80">
        <v>2</v>
      </c>
      <c r="H11" s="80">
        <v>3</v>
      </c>
      <c r="I11" s="80">
        <v>1</v>
      </c>
      <c r="J11" s="80"/>
      <c r="K11" s="80"/>
      <c r="L11" s="80"/>
      <c r="M11" s="80"/>
      <c r="N11" s="80"/>
      <c r="O11" s="80"/>
      <c r="P11" s="80"/>
      <c r="Q11" s="80"/>
      <c r="R11" s="80">
        <v>2</v>
      </c>
      <c r="S11" s="80">
        <v>3</v>
      </c>
      <c r="T11" s="80"/>
      <c r="U11" s="81"/>
    </row>
    <row r="12" spans="1:21">
      <c r="A12" s="77" t="str">
        <f>'CP - 01 CO CEO Pr'!A19</f>
        <v>CO301.2</v>
      </c>
      <c r="B12" s="78">
        <f>'CO Attainment thro'' Univ Exam'!H108</f>
        <v>2</v>
      </c>
      <c r="C12" s="79">
        <f>'CO-Attainment Pr'!G97</f>
        <v>1</v>
      </c>
      <c r="D12" s="79">
        <f>'CO-Attainment_Course End Survey'!I19</f>
        <v>3</v>
      </c>
      <c r="E12" s="79">
        <f t="shared" ref="E12:E16" si="0">B12*0.5+C12*0.3+D12*0.2</f>
        <v>1.9000000000000001</v>
      </c>
      <c r="F12" s="80">
        <v>2</v>
      </c>
      <c r="G12" s="80"/>
      <c r="H12" s="80"/>
      <c r="I12" s="80"/>
      <c r="J12" s="80">
        <v>3</v>
      </c>
      <c r="K12" s="80"/>
      <c r="L12" s="80"/>
      <c r="M12" s="80"/>
      <c r="N12" s="80"/>
      <c r="O12" s="80"/>
      <c r="P12" s="80">
        <v>1</v>
      </c>
      <c r="Q12" s="80"/>
      <c r="R12" s="80">
        <v>2</v>
      </c>
      <c r="S12" s="80"/>
      <c r="T12" s="80"/>
      <c r="U12" s="81"/>
    </row>
    <row r="13" spans="1:21">
      <c r="A13" s="77" t="str">
        <f>'CP - 01 CO CEO Pr'!A20</f>
        <v>CO301.3</v>
      </c>
      <c r="B13" s="78">
        <f>'CO Attainment thro'' Univ Exam'!H108</f>
        <v>2</v>
      </c>
      <c r="C13" s="79">
        <f>'CO-Attainment Pr'!K97</f>
        <v>0</v>
      </c>
      <c r="D13" s="79">
        <f>'CO-Attainment_Course End Survey'!I20</f>
        <v>3</v>
      </c>
      <c r="E13" s="79">
        <f t="shared" si="0"/>
        <v>1.6</v>
      </c>
      <c r="F13" s="80">
        <v>2</v>
      </c>
      <c r="G13" s="80"/>
      <c r="H13" s="80"/>
      <c r="I13" s="80"/>
      <c r="J13" s="80">
        <v>3</v>
      </c>
      <c r="K13" s="80"/>
      <c r="L13" s="80"/>
      <c r="M13" s="80"/>
      <c r="N13" s="80"/>
      <c r="O13" s="80"/>
      <c r="P13" s="80">
        <v>1</v>
      </c>
      <c r="Q13" s="80">
        <v>3</v>
      </c>
      <c r="R13" s="80">
        <v>2</v>
      </c>
      <c r="S13" s="80">
        <v>3</v>
      </c>
      <c r="T13" s="80">
        <v>3</v>
      </c>
      <c r="U13" s="81"/>
    </row>
    <row r="14" spans="1:21">
      <c r="A14" s="77" t="str">
        <f>'CP - 01 CO CEO Pr'!A21</f>
        <v>CO301.4</v>
      </c>
      <c r="B14" s="78">
        <f>'CO Attainment thro'' Univ Exam'!H108</f>
        <v>2</v>
      </c>
      <c r="C14" s="79">
        <f>'CO-Attainment Pr'!N97</f>
        <v>0</v>
      </c>
      <c r="D14" s="79">
        <f>'CO-Attainment_Course End Survey'!I21</f>
        <v>3</v>
      </c>
      <c r="E14" s="79">
        <f t="shared" si="0"/>
        <v>1.6</v>
      </c>
      <c r="F14" s="80"/>
      <c r="G14" s="80">
        <v>3</v>
      </c>
      <c r="H14" s="80"/>
      <c r="I14" s="80">
        <v>2</v>
      </c>
      <c r="J14" s="80"/>
      <c r="K14" s="80"/>
      <c r="L14" s="80"/>
      <c r="M14" s="80"/>
      <c r="N14" s="80"/>
      <c r="O14" s="80"/>
      <c r="P14" s="80">
        <v>2</v>
      </c>
      <c r="Q14" s="80"/>
      <c r="R14" s="80"/>
      <c r="S14" s="80"/>
      <c r="T14" s="80"/>
      <c r="U14" s="81"/>
    </row>
    <row r="15" spans="1:21">
      <c r="A15" s="77" t="str">
        <f>'CP - 01 CO CEO Pr'!A22</f>
        <v>CO301.5</v>
      </c>
      <c r="B15" s="78">
        <f>'CO Attainment thro'' Univ Exam'!H108</f>
        <v>2</v>
      </c>
      <c r="C15" s="79">
        <f>'CO-Attainment Pr'!P97</f>
        <v>1</v>
      </c>
      <c r="D15" s="79">
        <f>'CO-Attainment_Course End Survey'!I22</f>
        <v>3</v>
      </c>
      <c r="E15" s="79">
        <f t="shared" si="0"/>
        <v>1.9000000000000001</v>
      </c>
      <c r="F15" s="80">
        <v>1</v>
      </c>
      <c r="G15" s="80">
        <v>3</v>
      </c>
      <c r="H15" s="80">
        <v>3</v>
      </c>
      <c r="I15" s="80">
        <v>2</v>
      </c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1"/>
    </row>
    <row r="16" spans="1:21">
      <c r="A16" s="77" t="str">
        <f>'CP - 01 CO CEO Pr'!A23</f>
        <v>CO301.6</v>
      </c>
      <c r="B16" s="78">
        <f>'CO Attainment thro'' Univ Exam'!H108</f>
        <v>2</v>
      </c>
      <c r="C16" s="79">
        <f>'CO-Attainment Pr'!T97</f>
        <v>0</v>
      </c>
      <c r="D16" s="79">
        <f>'CO-Attainment_Course End Survey'!I23</f>
        <v>3</v>
      </c>
      <c r="E16" s="79">
        <f t="shared" si="0"/>
        <v>1.6</v>
      </c>
      <c r="F16" s="80"/>
      <c r="G16" s="80"/>
      <c r="H16" s="80"/>
      <c r="I16" s="80"/>
      <c r="J16" s="80">
        <v>3</v>
      </c>
      <c r="K16" s="80"/>
      <c r="L16" s="80"/>
      <c r="M16" s="80"/>
      <c r="N16" s="80"/>
      <c r="O16" s="80"/>
      <c r="P16" s="80"/>
      <c r="Q16" s="80">
        <v>2</v>
      </c>
      <c r="R16" s="80">
        <v>2</v>
      </c>
      <c r="S16" s="80">
        <v>3</v>
      </c>
      <c r="T16" s="80">
        <v>2</v>
      </c>
      <c r="U16" s="81"/>
    </row>
    <row r="18" spans="1:21" ht="15.75" thickBot="1"/>
    <row r="19" spans="1:21" ht="30" customHeight="1" thickBot="1">
      <c r="A19" s="230" t="s">
        <v>9</v>
      </c>
      <c r="B19" s="231"/>
      <c r="C19" s="231"/>
      <c r="D19" s="231"/>
      <c r="E19" s="232"/>
      <c r="F19" s="82" t="s">
        <v>362</v>
      </c>
      <c r="G19" s="82" t="s">
        <v>363</v>
      </c>
      <c r="H19" s="82" t="s">
        <v>364</v>
      </c>
      <c r="I19" s="82" t="s">
        <v>365</v>
      </c>
      <c r="J19" s="82" t="s">
        <v>366</v>
      </c>
      <c r="K19" s="82" t="s">
        <v>367</v>
      </c>
      <c r="L19" s="82" t="s">
        <v>368</v>
      </c>
      <c r="M19" s="82" t="s">
        <v>369</v>
      </c>
      <c r="N19" s="82" t="s">
        <v>370</v>
      </c>
      <c r="O19" s="82" t="s">
        <v>371</v>
      </c>
      <c r="P19" s="82" t="s">
        <v>372</v>
      </c>
      <c r="Q19" s="82" t="s">
        <v>373</v>
      </c>
      <c r="R19" s="82" t="s">
        <v>6</v>
      </c>
      <c r="S19" s="82" t="s">
        <v>7</v>
      </c>
      <c r="T19" s="82" t="s">
        <v>8</v>
      </c>
      <c r="U19" s="83" t="s">
        <v>14</v>
      </c>
    </row>
    <row r="20" spans="1:21" ht="43.5" customHeight="1" thickBot="1">
      <c r="A20" s="233" t="s">
        <v>437</v>
      </c>
      <c r="B20" s="234"/>
      <c r="C20" s="234"/>
      <c r="D20" s="234"/>
      <c r="E20" s="235"/>
      <c r="F20" s="84">
        <f>IFERROR((($E11*F11)+($E12*F12)+($E13*F13)+($E14*F14)+($E15*F15)+($E16*F16))/SUM(F11:F16),0)</f>
        <v>1.8142857142857145</v>
      </c>
      <c r="G20" s="84">
        <f t="shared" ref="G20:U20" si="1">IFERROR((($E11*G11)+($E12*G12)+($E13*G13)+($E14*G14)+($E15*G15)+($E16*G16))/SUM(G11:G16),0)</f>
        <v>1.7875000000000001</v>
      </c>
      <c r="H20" s="84">
        <f t="shared" si="1"/>
        <v>1.9000000000000001</v>
      </c>
      <c r="I20" s="84">
        <f t="shared" si="1"/>
        <v>1.78</v>
      </c>
      <c r="J20" s="84">
        <f t="shared" si="1"/>
        <v>1.7000000000000002</v>
      </c>
      <c r="K20" s="84">
        <f t="shared" si="1"/>
        <v>0</v>
      </c>
      <c r="L20" s="84">
        <f t="shared" si="1"/>
        <v>0</v>
      </c>
      <c r="M20" s="84">
        <f t="shared" si="1"/>
        <v>0</v>
      </c>
      <c r="N20" s="84">
        <f t="shared" si="1"/>
        <v>0</v>
      </c>
      <c r="O20" s="84">
        <f t="shared" si="1"/>
        <v>0</v>
      </c>
      <c r="P20" s="84">
        <f t="shared" si="1"/>
        <v>1.675</v>
      </c>
      <c r="Q20" s="84">
        <f t="shared" si="1"/>
        <v>1.6</v>
      </c>
      <c r="R20" s="84">
        <f t="shared" si="1"/>
        <v>1.75</v>
      </c>
      <c r="S20" s="84">
        <f t="shared" si="1"/>
        <v>1.7000000000000002</v>
      </c>
      <c r="T20" s="84">
        <f t="shared" si="1"/>
        <v>1.6</v>
      </c>
      <c r="U20" s="84">
        <f t="shared" si="1"/>
        <v>0</v>
      </c>
    </row>
  </sheetData>
  <mergeCells count="12">
    <mergeCell ref="A8:J8"/>
    <mergeCell ref="K8:U8"/>
    <mergeCell ref="A19:E19"/>
    <mergeCell ref="A20:E20"/>
    <mergeCell ref="A1:U1"/>
    <mergeCell ref="A2:U2"/>
    <mergeCell ref="A3:U3"/>
    <mergeCell ref="A5:U5"/>
    <mergeCell ref="A7:J7"/>
    <mergeCell ref="K7:U7"/>
    <mergeCell ref="A4:U4"/>
    <mergeCell ref="A6:U6"/>
  </mergeCells>
  <pageMargins left="0.24" right="0.16" top="0.74803149606299213" bottom="0.74803149606299213" header="0.31496062992125984" footer="0.31496062992125984"/>
  <pageSetup orientation="landscape" horizontalDpi="4294967292" r:id="rId1"/>
  <headerFooter>
    <oddHeader xml:space="preserve">&amp;RI2IT / ACAD / AT / 06  ver 01
</oddHeader>
    <oddFooter>&amp;R&amp;"Bookman Old Style,Regular"&amp;10Sign of Faculty:______________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CP - 01 CO CEO Pr</vt:lpstr>
      <vt:lpstr>Ave Uni Result</vt:lpstr>
      <vt:lpstr>CO Attainment thro' Univ Exam</vt:lpstr>
      <vt:lpstr>CO-Attainment Pr</vt:lpstr>
      <vt:lpstr>CO-Attainment_Course End Survey</vt:lpstr>
      <vt:lpstr>PO-Attainment Pr</vt:lpstr>
      <vt:lpstr>'Ave Uni Result'!Print_Area</vt:lpstr>
      <vt:lpstr>'CO Attainment thro'' Univ Exam'!Print_Area</vt:lpstr>
      <vt:lpstr>'CO-Attainment Pr'!Print_Area</vt:lpstr>
      <vt:lpstr>'CO-Attainment_Course End Survey'!Print_Area</vt:lpstr>
      <vt:lpstr>'CP - 01 CO CEO Pr'!Print_Area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deptii</dc:creator>
  <cp:lastModifiedBy>ravip</cp:lastModifiedBy>
  <cp:lastPrinted>2019-02-04T00:31:12Z</cp:lastPrinted>
  <dcterms:created xsi:type="dcterms:W3CDTF">2017-11-19T12:20:50Z</dcterms:created>
  <dcterms:modified xsi:type="dcterms:W3CDTF">2019-03-05T08:31:14Z</dcterms:modified>
</cp:coreProperties>
</file>